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'РАЗДЕЛЫ'!$A$1:$O$272</definedName>
  </definedNames>
  <calcPr fullCalcOnLoad="1"/>
</workbook>
</file>

<file path=xl/sharedStrings.xml><?xml version="1.0" encoding="utf-8"?>
<sst xmlns="http://schemas.openxmlformats.org/spreadsheetml/2006/main" count="1075" uniqueCount="298">
  <si>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</si>
  <si>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</si>
  <si>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</si>
  <si>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</si>
  <si>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</si>
  <si>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</si>
  <si>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</si>
  <si>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</si>
  <si>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</si>
  <si>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</si>
  <si>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</si>
  <si>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</si>
  <si>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</si>
  <si>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</si>
  <si>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</si>
  <si>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</si>
  <si>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</si>
  <si>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</si>
  <si>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</si>
  <si>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</si>
  <si>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</si>
  <si>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</si>
  <si>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</si>
  <si>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</si>
  <si>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</si>
  <si>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</si>
  <si>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</si>
  <si>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</si>
  <si>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</si>
  <si>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</si>
  <si>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</si>
  <si>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</si>
  <si>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</si>
  <si>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</si>
  <si>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</si>
  <si>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</si>
  <si>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</si>
  <si>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</si>
  <si>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</si>
  <si>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</si>
  <si>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</si>
  <si>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</si>
  <si>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</si>
  <si>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</si>
  <si>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</si>
  <si>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</si>
  <si>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</si>
  <si>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</si>
  <si>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</si>
  <si>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</si>
  <si>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</si>
  <si>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</si>
  <si>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</si>
  <si>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</si>
  <si>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</si>
  <si>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</si>
  <si>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</si>
  <si>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</si>
  <si>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</si>
  <si>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</si>
  <si>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</si>
  <si>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</si>
  <si>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</si>
  <si>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</si>
  <si>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</si>
  <si>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</si>
  <si>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</si>
  <si>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</si>
  <si>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</si>
  <si>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</si>
  <si>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</si>
  <si>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</si>
  <si>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</si>
  <si>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</si>
  <si>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</si>
  <si>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</si>
  <si>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</si>
  <si>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</si>
  <si>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</si>
  <si>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</si>
  <si>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</si>
  <si>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</si>
  <si>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</si>
  <si>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</si>
  <si>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</si>
  <si>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</si>
  <si>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</si>
  <si>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</si>
  <si>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>Иные межбюджетные трансферты из бюджетов посе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</si>
  <si>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</si>
  <si>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</si>
  <si>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</si>
  <si>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</si>
  <si>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</si>
  <si>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</si>
  <si>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</si>
  <si>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</si>
  <si>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</si>
  <si>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</si>
  <si>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</si>
  <si>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</si>
  <si>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</si>
  <si>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</si>
  <si>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</si>
  <si>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</si>
  <si>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</si>
  <si>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</si>
  <si>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</si>
  <si>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</si>
  <si>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</si>
  <si>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</si>
  <si>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</si>
  <si>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</si>
  <si>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</si>
  <si>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</si>
  <si>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</si>
  <si>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</si>
  <si>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</si>
  <si>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</si>
  <si>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</si>
  <si>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</si>
  <si>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</si>
  <si>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</si>
  <si>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</si>
  <si>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</si>
  <si>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</si>
  <si>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</si>
  <si>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</si>
  <si>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</si>
  <si>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</si>
  <si>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</si>
  <si>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</si>
  <si>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</si>
  <si>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</si>
  <si>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 xml:space="preserve"> Межбюджетные трансферты бюджету муниципаль</t>
  </si>
  <si>
    <t>ного района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</si>
  <si>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</si>
  <si>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</si>
  <si>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</si>
  <si>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</si>
  <si>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</si>
  <si>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</si>
  <si>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</si>
  <si>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Ведомственная структура расходов бюджета поселения на 2017год</t>
  </si>
  <si>
    <t>и  на плановый период 2018-2019 годов</t>
  </si>
  <si>
    <t>2017</t>
  </si>
  <si>
    <t>2018</t>
  </si>
  <si>
    <t>2019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</si>
  <si>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</si>
  <si>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</si>
  <si>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</si>
  <si>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</si>
  <si>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124,1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</si>
  <si>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</si>
  <si>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</si>
  <si>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</si>
  <si>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</si>
  <si>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</si>
  <si>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</si>
  <si>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</si>
  <si>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</si>
  <si>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</si>
  <si>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</si>
  <si>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</si>
  <si>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</si>
  <si>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</si>
  <si>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лений бюджету муниципального района на осуществление</t>
  </si>
  <si>
    <t xml:space="preserve"> контролю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</si>
  <si>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</si>
  <si>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</si>
  <si>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</si>
  <si>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</si>
  <si>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</si>
  <si>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</si>
  <si>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</si>
  <si>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</si>
  <si>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</si>
  <si>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</si>
  <si>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</si>
  <si>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</si>
  <si>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</si>
  <si>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</si>
  <si>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</si>
  <si>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</si>
  <si>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90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</si>
  <si>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</si>
  <si>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</si>
  <si>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</si>
  <si>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</si>
  <si>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</si>
  <si>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</si>
  <si>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</si>
  <si>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</si>
  <si>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</si>
  <si>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</si>
  <si>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</si>
  <si>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645,3</t>
  </si>
  <si>
    <t>637,2</t>
  </si>
  <si>
    <t>2733,6</t>
  </si>
  <si>
    <t>561,5</t>
  </si>
  <si>
    <t>144,2</t>
  </si>
  <si>
    <t>7,5</t>
  </si>
  <si>
    <t>8,7</t>
  </si>
  <si>
    <t>61,0</t>
  </si>
  <si>
    <t>2235</t>
  </si>
  <si>
    <t>1118</t>
  </si>
  <si>
    <t>335</t>
  </si>
  <si>
    <t>25220</t>
  </si>
  <si>
    <t>250</t>
  </si>
  <si>
    <t>1698</t>
  </si>
  <si>
    <t>150</t>
  </si>
  <si>
    <t>500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</si>
  <si>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</si>
  <si>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</si>
  <si>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</si>
  <si>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</si>
  <si>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</si>
  <si>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</si>
  <si>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1850,1</t>
  </si>
  <si>
    <t>236</t>
  </si>
  <si>
    <t>территории Борковского сельского поселения</t>
  </si>
  <si>
    <t>на 2017-2019 годы"</t>
  </si>
  <si>
    <t>126</t>
  </si>
  <si>
    <t>65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</si>
  <si>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</si>
  <si>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</si>
  <si>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</si>
  <si>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>Защита населения и территории от чрезвычайных ситуаций</t>
  </si>
  <si>
    <t>Расходы на выполнение работ по разработке расчета размера вреда</t>
  </si>
  <si>
    <t>для физических и юридических лиц</t>
  </si>
  <si>
    <t xml:space="preserve">Иные закупки товаров, работ и услуг для обеспечения </t>
  </si>
  <si>
    <t>14020</t>
  </si>
  <si>
    <t>к Решению Совета депутатов Борковского сельского поселения  от "26"декабря 2016 №46 «О бюджете Борковского сельского поселения на 2017год и на плановый период 2018-2019 годов"</t>
  </si>
  <si>
    <t>Другие вопросы в области образования</t>
  </si>
  <si>
    <t>Прочие непрограммные расходы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</si>
  <si>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</si>
  <si>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</si>
  <si>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</si>
  <si>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</si>
  <si>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</si>
  <si>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</si>
  <si>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71360</t>
  </si>
  <si>
    <t>8,50</t>
  </si>
  <si>
    <t>Руководство и управление в сфере установленных функций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</si>
  <si>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</si>
  <si>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</si>
  <si>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>Организация ритуальных услуг и содержание мест захоронений</t>
  </si>
  <si>
    <t xml:space="preserve">ситуаций природного и техногенного характера, </t>
  </si>
  <si>
    <t>гражданская оборона</t>
  </si>
  <si>
    <t xml:space="preserve">Создание безопасных и благоприятных условий проживания </t>
  </si>
  <si>
    <t xml:space="preserve">граждан, увеличение сроков эксплуатации жилищного фонда, </t>
  </si>
  <si>
    <t>повышение надежности инженерных систем, создание условий</t>
  </si>
  <si>
    <t>для экономии эксплуатационных расходов</t>
  </si>
  <si>
    <t>пунктов (софинансирование)</t>
  </si>
  <si>
    <t>Мероприятия на организацию профессионального образования</t>
  </si>
  <si>
    <t>и дополнительного профессионального образования</t>
  </si>
  <si>
    <t xml:space="preserve">выборных должностных лиц, служащих и муниципальных </t>
  </si>
  <si>
    <t>164</t>
  </si>
  <si>
    <t>служащих Новгородской области в 2017 году</t>
  </si>
  <si>
    <t>Субсидии   на организацию профессионального образования</t>
  </si>
  <si>
    <t xml:space="preserve">и дополнительного профессионального образования </t>
  </si>
  <si>
    <t>72280</t>
  </si>
  <si>
    <t>5,9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</si>
  <si>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</si>
  <si>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</si>
  <si>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</si>
  <si>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</si>
  <si>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71420</t>
  </si>
  <si>
    <t>S2280</t>
  </si>
  <si>
    <t>Организация уличного освещения с использованием новых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</si>
  <si>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</si>
  <si>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</si>
  <si>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</si>
  <si>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25040</t>
  </si>
  <si>
    <t>3,0</t>
  </si>
  <si>
    <t>1340</t>
  </si>
  <si>
    <t>3,1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</si>
  <si>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</si>
  <si>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</si>
  <si>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</si>
  <si>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 xml:space="preserve">Расходы на выплаты персоналу государственных </t>
  </si>
  <si>
    <t>(муниципальных) органов</t>
  </si>
  <si>
    <t>118</t>
  </si>
  <si>
    <t>служащих Новгородской области (софинансирование)</t>
  </si>
  <si>
    <t>0,7</t>
  </si>
  <si>
    <t xml:space="preserve">служащих Новгородской области </t>
  </si>
  <si>
    <t>25370</t>
  </si>
  <si>
    <t>2599,90</t>
  </si>
  <si>
    <t>1253,5</t>
  </si>
  <si>
    <t>29,0</t>
  </si>
  <si>
    <t>14030</t>
  </si>
  <si>
    <t>Выполнение других обязательств муниципального образования</t>
  </si>
  <si>
    <t>237,0</t>
  </si>
  <si>
    <t>487,0</t>
  </si>
  <si>
    <t>88,8</t>
  </si>
  <si>
    <t>737,4</t>
  </si>
  <si>
    <t>367,7</t>
  </si>
  <si>
    <t>38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</si>
</sst>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;[Red]#,##0.00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95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5"/>
  <sheetViews>
    <sheetView tabSelected="1" view="pageBreakPreview" zoomScaleSheetLayoutView="100" zoomScalePageLayoutView="0" workbookViewId="0" topLeftCell="A31">
      <selection activeCell="K16" sqref="K16"/>
    </sheetView>
  </sheetViews>
  <sheetFormatPr defaultColWidth="9.00390625" defaultRowHeight="14.25" customHeight="1"/>
  <cols>
    <col min="1" max="1" width="65.7539062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5.375" style="30" customWidth="1"/>
    <col min="11" max="11" width="12.1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32" t="s">
        <v>151</v>
      </c>
      <c r="K1" s="132"/>
      <c r="L1" s="132"/>
      <c r="M1" s="132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37" t="s">
        <v>232</v>
      </c>
      <c r="J2" s="137"/>
      <c r="K2" s="137"/>
      <c r="L2" s="137"/>
      <c r="M2" s="137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37"/>
      <c r="J3" s="137"/>
      <c r="K3" s="137"/>
      <c r="L3" s="137"/>
      <c r="M3" s="137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37"/>
      <c r="J4" s="137"/>
      <c r="K4" s="137"/>
      <c r="L4" s="137"/>
      <c r="M4" s="137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37"/>
      <c r="J5" s="137"/>
      <c r="K5" s="137"/>
      <c r="L5" s="137"/>
      <c r="M5" s="137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4" t="s">
        <v>78</v>
      </c>
      <c r="K6" s="134"/>
      <c r="L6" s="134"/>
      <c r="M6" s="134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33" t="s">
        <v>143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33" t="s">
        <v>144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9" t="s">
        <v>8</v>
      </c>
      <c r="B13" s="71"/>
      <c r="C13" s="140" t="s">
        <v>141</v>
      </c>
      <c r="D13" s="136" t="s">
        <v>11</v>
      </c>
      <c r="E13" s="136" t="s">
        <v>12</v>
      </c>
      <c r="F13" s="143" t="s">
        <v>99</v>
      </c>
      <c r="G13" s="143" t="s">
        <v>100</v>
      </c>
      <c r="H13" s="143" t="s">
        <v>127</v>
      </c>
      <c r="I13" s="141" t="s">
        <v>108</v>
      </c>
      <c r="J13" s="135" t="s">
        <v>13</v>
      </c>
      <c r="K13" s="98" t="s">
        <v>110</v>
      </c>
      <c r="L13" s="98" t="s">
        <v>110</v>
      </c>
      <c r="M13" s="98" t="s">
        <v>110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9"/>
      <c r="B14" s="71"/>
      <c r="C14" s="140"/>
      <c r="D14" s="136"/>
      <c r="E14" s="136"/>
      <c r="F14" s="144"/>
      <c r="G14" s="144"/>
      <c r="H14" s="144"/>
      <c r="I14" s="142"/>
      <c r="J14" s="136"/>
      <c r="K14" s="90" t="s">
        <v>145</v>
      </c>
      <c r="L14" s="90" t="s">
        <v>146</v>
      </c>
      <c r="M14" s="90" t="s">
        <v>147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195</v>
      </c>
      <c r="B15" s="106"/>
      <c r="C15" s="104" t="s">
        <v>206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206</v>
      </c>
      <c r="D16" s="14" t="s">
        <v>14</v>
      </c>
      <c r="E16" s="14"/>
      <c r="F16" s="14"/>
      <c r="G16" s="14"/>
      <c r="H16" s="14"/>
      <c r="I16" s="14"/>
      <c r="J16" s="14"/>
      <c r="K16" s="102">
        <f>K19+K29+K56+K64+K68</f>
        <v>4857.6</v>
      </c>
      <c r="L16" s="102">
        <f>L19+L29+L56+L64+L70</f>
        <v>4326</v>
      </c>
      <c r="M16" s="102">
        <f>M19+M29+M56+M64+M70</f>
        <v>4576</v>
      </c>
      <c r="N16" s="80" t="e">
        <f>N19+#REF!+#REF!+N29+#REF!++#REF!+#REF!+#REF!+N68</f>
        <v>#REF!</v>
      </c>
      <c r="O16" s="80" t="e">
        <f>O19+#REF!+#REF!+O29+#REF!++#REF!+#REF!+#REF!+O68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157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156</v>
      </c>
      <c r="B19" s="21"/>
      <c r="C19" s="74" t="s">
        <v>206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K22</f>
        <v>645,3</v>
      </c>
      <c r="L19" s="102" t="str">
        <f>L22</f>
        <v>637,2</v>
      </c>
      <c r="M19" s="102" t="str">
        <f>M22</f>
        <v>637,2</v>
      </c>
      <c r="N19" s="18" t="e">
        <f>#REF!</f>
        <v>#REF!</v>
      </c>
      <c r="O19" s="18" t="e">
        <f>#REF!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1" t="s">
        <v>243</v>
      </c>
      <c r="B20" s="21"/>
      <c r="C20" s="74"/>
      <c r="D20" s="14"/>
      <c r="E20" s="14"/>
      <c r="F20" s="14"/>
      <c r="G20" s="14"/>
      <c r="H20" s="14"/>
      <c r="I20" s="14"/>
      <c r="J20" s="14"/>
      <c r="K20" s="102"/>
      <c r="L20" s="102"/>
      <c r="M20" s="102"/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s="2" customFormat="1" ht="14.25" customHeight="1">
      <c r="A21" s="11" t="s">
        <v>244</v>
      </c>
      <c r="B21" s="21"/>
      <c r="C21" s="74"/>
      <c r="D21" s="14"/>
      <c r="E21" s="14"/>
      <c r="F21" s="14"/>
      <c r="G21" s="14"/>
      <c r="H21" s="14"/>
      <c r="I21" s="14"/>
      <c r="J21" s="14"/>
      <c r="K21" s="102"/>
      <c r="L21" s="102"/>
      <c r="M21" s="102"/>
      <c r="N21" s="18"/>
      <c r="O21" s="18"/>
      <c r="P21" s="51"/>
      <c r="Q21" s="16"/>
      <c r="R21" s="16"/>
      <c r="S21" s="16"/>
      <c r="T21" s="16"/>
      <c r="U21" s="16"/>
      <c r="V21" s="16"/>
      <c r="W21" s="42"/>
    </row>
    <row r="22" spans="1:23" s="2" customFormat="1" ht="14.25" customHeight="1">
      <c r="A22" s="11" t="s">
        <v>245</v>
      </c>
      <c r="B22" s="21"/>
      <c r="C22" s="78" t="s">
        <v>206</v>
      </c>
      <c r="D22" s="32" t="s">
        <v>14</v>
      </c>
      <c r="E22" s="32" t="s">
        <v>15</v>
      </c>
      <c r="F22" s="32" t="s">
        <v>101</v>
      </c>
      <c r="G22" s="32" t="s">
        <v>102</v>
      </c>
      <c r="H22" s="32" t="s">
        <v>111</v>
      </c>
      <c r="I22" s="32" t="s">
        <v>115</v>
      </c>
      <c r="J22" s="14"/>
      <c r="K22" s="108" t="str">
        <f>K23</f>
        <v>645,3</v>
      </c>
      <c r="L22" s="108" t="str">
        <f>L23</f>
        <v>637,2</v>
      </c>
      <c r="M22" s="108" t="str">
        <f>M23</f>
        <v>637,2</v>
      </c>
      <c r="N22" s="18"/>
      <c r="O22" s="18"/>
      <c r="P22" s="51"/>
      <c r="Q22" s="16"/>
      <c r="R22" s="16"/>
      <c r="S22" s="16"/>
      <c r="T22" s="16"/>
      <c r="U22" s="16"/>
      <c r="V22" s="16"/>
      <c r="W22" s="42"/>
    </row>
    <row r="23" spans="1:23" ht="14.25" customHeight="1">
      <c r="A23" s="100" t="s">
        <v>138</v>
      </c>
      <c r="B23" s="19"/>
      <c r="C23" s="78" t="s">
        <v>206</v>
      </c>
      <c r="D23" s="30" t="str">
        <f>D$16</f>
        <v>01</v>
      </c>
      <c r="E23" s="30" t="str">
        <f>E$19</f>
        <v>02</v>
      </c>
      <c r="F23" s="30" t="s">
        <v>101</v>
      </c>
      <c r="G23" s="30" t="s">
        <v>102</v>
      </c>
      <c r="H23" s="30" t="s">
        <v>111</v>
      </c>
      <c r="I23" s="32" t="s">
        <v>112</v>
      </c>
      <c r="K23" s="107" t="str">
        <f>K25</f>
        <v>645,3</v>
      </c>
      <c r="L23" s="107" t="str">
        <f>L25</f>
        <v>637,2</v>
      </c>
      <c r="M23" s="107" t="str">
        <f>M25</f>
        <v>637,2</v>
      </c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154</v>
      </c>
      <c r="B24" s="19"/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ht="14.25" customHeight="1">
      <c r="A25" s="3" t="s">
        <v>155</v>
      </c>
      <c r="B25" s="19"/>
      <c r="C25" s="78" t="s">
        <v>206</v>
      </c>
      <c r="D25" s="30" t="str">
        <f>D$16</f>
        <v>01</v>
      </c>
      <c r="E25" s="30" t="str">
        <f>E$19</f>
        <v>02</v>
      </c>
      <c r="F25" s="30" t="s">
        <v>101</v>
      </c>
      <c r="G25" s="30" t="s">
        <v>102</v>
      </c>
      <c r="H25" s="30" t="s">
        <v>111</v>
      </c>
      <c r="I25" s="32" t="s">
        <v>112</v>
      </c>
      <c r="J25" s="30" t="s">
        <v>153</v>
      </c>
      <c r="K25" s="30" t="s">
        <v>196</v>
      </c>
      <c r="L25" s="30" t="s">
        <v>197</v>
      </c>
      <c r="M25" s="30" t="s">
        <v>197</v>
      </c>
      <c r="N25" s="56"/>
      <c r="O25" s="56"/>
      <c r="P25" s="50"/>
      <c r="Q25" s="40"/>
      <c r="R25" s="40"/>
      <c r="S25" s="40"/>
      <c r="T25" s="40"/>
      <c r="U25" s="40"/>
      <c r="V25" s="40"/>
      <c r="W25" s="35"/>
    </row>
    <row r="26" spans="1:23" s="9" customFormat="1" ht="14.25" customHeight="1">
      <c r="A26" s="65" t="s">
        <v>38</v>
      </c>
      <c r="B26" s="17"/>
      <c r="C26" s="7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57"/>
      <c r="O26" s="57"/>
      <c r="P26" s="51"/>
      <c r="Q26" s="16"/>
      <c r="R26" s="16"/>
      <c r="S26" s="16"/>
      <c r="T26" s="16"/>
      <c r="U26" s="16"/>
      <c r="V26" s="16"/>
      <c r="W26" s="41"/>
    </row>
    <row r="27" spans="1:23" ht="14.25" customHeight="1">
      <c r="A27" s="65" t="s">
        <v>45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ht="14.25" customHeight="1">
      <c r="A28" s="65" t="s">
        <v>46</v>
      </c>
      <c r="B28" s="19"/>
      <c r="C28" s="25"/>
      <c r="N28" s="56"/>
      <c r="O28" s="56"/>
      <c r="P28" s="50"/>
      <c r="Q28" s="40"/>
      <c r="R28" s="40"/>
      <c r="S28" s="40"/>
      <c r="T28" s="40"/>
      <c r="U28" s="40"/>
      <c r="V28" s="40"/>
      <c r="W28" s="35"/>
    </row>
    <row r="29" spans="1:23" s="2" customFormat="1" ht="14.25" customHeight="1">
      <c r="A29" s="66" t="s">
        <v>47</v>
      </c>
      <c r="B29" s="21"/>
      <c r="C29" s="74" t="s">
        <v>206</v>
      </c>
      <c r="D29" s="14" t="str">
        <f>D$16</f>
        <v>01</v>
      </c>
      <c r="E29" s="14" t="s">
        <v>21</v>
      </c>
      <c r="F29" s="14"/>
      <c r="G29" s="14"/>
      <c r="H29" s="14"/>
      <c r="I29" s="14"/>
      <c r="J29" s="102"/>
      <c r="K29" s="102">
        <f>K31</f>
        <v>4037.2</v>
      </c>
      <c r="L29" s="102">
        <f>L31</f>
        <v>3450.7999999999997</v>
      </c>
      <c r="M29" s="109">
        <f>M31</f>
        <v>3450.7999999999997</v>
      </c>
      <c r="N29" s="18" t="e">
        <f>N35</f>
        <v>#REF!</v>
      </c>
      <c r="O29" s="18" t="e">
        <f>O35</f>
        <v>#REF!</v>
      </c>
      <c r="P29" s="51"/>
      <c r="Q29" s="16"/>
      <c r="R29" s="16"/>
      <c r="S29" s="16"/>
      <c r="T29" s="16"/>
      <c r="U29" s="16"/>
      <c r="V29" s="16"/>
      <c r="W29" s="42"/>
    </row>
    <row r="30" spans="1:23" s="2" customFormat="1" ht="14.25" customHeight="1">
      <c r="A30" s="11" t="s">
        <v>137</v>
      </c>
      <c r="B30" s="21"/>
      <c r="C30" s="74"/>
      <c r="D30" s="14"/>
      <c r="E30" s="14"/>
      <c r="F30" s="14"/>
      <c r="G30" s="14"/>
      <c r="H30" s="14"/>
      <c r="I30" s="14"/>
      <c r="J30" s="102"/>
      <c r="K30" s="102"/>
      <c r="L30" s="102"/>
      <c r="M30" s="109"/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2" customFormat="1" ht="13.5" customHeight="1">
      <c r="A31" s="100" t="s">
        <v>136</v>
      </c>
      <c r="B31" s="21"/>
      <c r="C31" s="78" t="s">
        <v>206</v>
      </c>
      <c r="D31" s="32" t="s">
        <v>14</v>
      </c>
      <c r="E31" s="32" t="s">
        <v>21</v>
      </c>
      <c r="F31" s="32" t="s">
        <v>101</v>
      </c>
      <c r="G31" s="32" t="s">
        <v>103</v>
      </c>
      <c r="H31" s="32" t="s">
        <v>111</v>
      </c>
      <c r="I31" s="32" t="s">
        <v>115</v>
      </c>
      <c r="J31" s="102"/>
      <c r="K31" s="102">
        <f>K35+K43+K51</f>
        <v>4037.2</v>
      </c>
      <c r="L31" s="102">
        <f>L35+L43</f>
        <v>3450.7999999999997</v>
      </c>
      <c r="M31" s="109">
        <f>M35+M43</f>
        <v>3450.7999999999997</v>
      </c>
      <c r="N31" s="18"/>
      <c r="O31" s="18"/>
      <c r="P31" s="51"/>
      <c r="Q31" s="16"/>
      <c r="R31" s="16"/>
      <c r="S31" s="16"/>
      <c r="T31" s="16"/>
      <c r="U31" s="16"/>
      <c r="V31" s="16"/>
      <c r="W31" s="42"/>
    </row>
    <row r="32" spans="1:23" s="9" customFormat="1" ht="14.25" customHeight="1" hidden="1">
      <c r="A32" s="5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 hidden="1">
      <c r="A33" s="22"/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s="9" customFormat="1" ht="14.25" customHeight="1">
      <c r="A34" s="3" t="s">
        <v>98</v>
      </c>
      <c r="B34" s="17"/>
      <c r="C34" s="73"/>
      <c r="D34" s="14"/>
      <c r="E34" s="14"/>
      <c r="F34" s="14"/>
      <c r="G34" s="14"/>
      <c r="H34" s="14"/>
      <c r="I34" s="14"/>
      <c r="J34" s="102"/>
      <c r="K34" s="102"/>
      <c r="L34" s="102"/>
      <c r="M34" s="102"/>
      <c r="N34" s="18"/>
      <c r="O34" s="18"/>
      <c r="P34" s="51"/>
      <c r="Q34" s="16"/>
      <c r="R34" s="16"/>
      <c r="S34" s="16"/>
      <c r="T34" s="16"/>
      <c r="U34" s="16"/>
      <c r="V34" s="16"/>
      <c r="W34" s="41"/>
    </row>
    <row r="35" spans="1:23" ht="14.25" customHeight="1">
      <c r="A35" s="3" t="s">
        <v>42</v>
      </c>
      <c r="B35" s="19"/>
      <c r="C35" s="78" t="s">
        <v>206</v>
      </c>
      <c r="D35" s="30" t="str">
        <f>D$16</f>
        <v>01</v>
      </c>
      <c r="E35" s="30" t="str">
        <f>E29</f>
        <v>04</v>
      </c>
      <c r="F35" s="30" t="s">
        <v>101</v>
      </c>
      <c r="G35" s="30" t="s">
        <v>103</v>
      </c>
      <c r="H35" s="30" t="s">
        <v>111</v>
      </c>
      <c r="I35" s="32" t="s">
        <v>112</v>
      </c>
      <c r="J35" s="107"/>
      <c r="K35" s="107">
        <f>K37+K39+K40</f>
        <v>3882.4</v>
      </c>
      <c r="L35" s="107">
        <f>L37+L39+L40</f>
        <v>3299.1</v>
      </c>
      <c r="M35" s="107">
        <f>M37+M39+M40</f>
        <v>3299.1</v>
      </c>
      <c r="N35" s="15" t="e">
        <f>#REF!+N36</f>
        <v>#REF!</v>
      </c>
      <c r="O35" s="15" t="e">
        <f>#REF!+O36</f>
        <v>#REF!</v>
      </c>
      <c r="P35" s="50"/>
      <c r="Q35" s="40"/>
      <c r="R35" s="40"/>
      <c r="S35" s="40"/>
      <c r="T35" s="40"/>
      <c r="U35" s="40"/>
      <c r="V35" s="40"/>
      <c r="W35" s="35"/>
    </row>
    <row r="36" spans="1:23" s="3" customFormat="1" ht="14.25" customHeight="1">
      <c r="A36" s="3" t="s">
        <v>154</v>
      </c>
      <c r="B36" s="23"/>
      <c r="C36" s="25"/>
      <c r="D36" s="30"/>
      <c r="E36" s="30"/>
      <c r="F36" s="30"/>
      <c r="G36" s="30"/>
      <c r="H36" s="30"/>
      <c r="I36" s="30"/>
      <c r="J36" s="107"/>
      <c r="K36" s="107"/>
      <c r="L36" s="107"/>
      <c r="M36" s="107"/>
      <c r="N36" s="15" t="e">
        <f>#REF!</f>
        <v>#REF!</v>
      </c>
      <c r="O36" s="15" t="e">
        <f>#REF!</f>
        <v>#REF!</v>
      </c>
      <c r="P36" s="50"/>
      <c r="Q36" s="40"/>
      <c r="R36" s="40"/>
      <c r="S36" s="40"/>
      <c r="T36" s="40"/>
      <c r="U36" s="40"/>
      <c r="V36" s="40"/>
      <c r="W36" s="43"/>
    </row>
    <row r="37" spans="1:23" s="3" customFormat="1" ht="14.25" customHeight="1">
      <c r="A37" s="3" t="s">
        <v>160</v>
      </c>
      <c r="B37" s="23"/>
      <c r="C37" s="78" t="s">
        <v>206</v>
      </c>
      <c r="D37" s="30" t="s">
        <v>14</v>
      </c>
      <c r="E37" s="30" t="s">
        <v>21</v>
      </c>
      <c r="F37" s="30" t="s">
        <v>101</v>
      </c>
      <c r="G37" s="30" t="s">
        <v>103</v>
      </c>
      <c r="H37" s="30" t="s">
        <v>111</v>
      </c>
      <c r="I37" s="32" t="s">
        <v>112</v>
      </c>
      <c r="J37" s="30" t="s">
        <v>153</v>
      </c>
      <c r="K37" s="30" t="s">
        <v>287</v>
      </c>
      <c r="L37" s="30" t="s">
        <v>198</v>
      </c>
      <c r="M37" s="30" t="s">
        <v>198</v>
      </c>
      <c r="N37" s="15"/>
      <c r="O37" s="15"/>
      <c r="P37" s="50"/>
      <c r="Q37" s="40"/>
      <c r="R37" s="40"/>
      <c r="S37" s="40"/>
      <c r="T37" s="40"/>
      <c r="U37" s="40"/>
      <c r="V37" s="40"/>
      <c r="W37" s="43"/>
    </row>
    <row r="38" spans="1:23" s="5" customFormat="1" ht="14.25" customHeight="1">
      <c r="A38" s="5" t="s">
        <v>158</v>
      </c>
      <c r="C38" s="7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159</v>
      </c>
      <c r="C39" s="78" t="s">
        <v>206</v>
      </c>
      <c r="D39" s="30" t="s">
        <v>14</v>
      </c>
      <c r="E39" s="30" t="s">
        <v>21</v>
      </c>
      <c r="F39" s="30" t="s">
        <v>101</v>
      </c>
      <c r="G39" s="30" t="s">
        <v>103</v>
      </c>
      <c r="H39" s="30" t="s">
        <v>111</v>
      </c>
      <c r="I39" s="32" t="s">
        <v>112</v>
      </c>
      <c r="J39" s="30" t="s">
        <v>161</v>
      </c>
      <c r="K39" s="30" t="s">
        <v>288</v>
      </c>
      <c r="L39" s="30" t="s">
        <v>199</v>
      </c>
      <c r="M39" s="30" t="s">
        <v>199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5" t="s">
        <v>163</v>
      </c>
      <c r="C40" s="78" t="s">
        <v>206</v>
      </c>
      <c r="D40" s="30" t="s">
        <v>14</v>
      </c>
      <c r="E40" s="30" t="s">
        <v>21</v>
      </c>
      <c r="F40" s="30" t="s">
        <v>101</v>
      </c>
      <c r="G40" s="30" t="s">
        <v>103</v>
      </c>
      <c r="H40" s="30" t="s">
        <v>111</v>
      </c>
      <c r="I40" s="32" t="s">
        <v>112</v>
      </c>
      <c r="J40" s="30" t="s">
        <v>162</v>
      </c>
      <c r="K40" s="30" t="s">
        <v>289</v>
      </c>
      <c r="L40" s="130" t="s">
        <v>104</v>
      </c>
      <c r="M40" s="130" t="s">
        <v>104</v>
      </c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164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128</v>
      </c>
      <c r="C42" s="72"/>
      <c r="D42" s="30"/>
      <c r="E42" s="30"/>
      <c r="F42" s="30"/>
      <c r="G42" s="30"/>
      <c r="H42" s="30"/>
      <c r="I42" s="32"/>
      <c r="J42" s="30"/>
      <c r="K42" s="30"/>
      <c r="L42" s="30"/>
      <c r="M42" s="30"/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65" t="s">
        <v>148</v>
      </c>
      <c r="C43" s="92" t="s">
        <v>206</v>
      </c>
      <c r="D43" s="33" t="s">
        <v>14</v>
      </c>
      <c r="E43" s="33" t="s">
        <v>21</v>
      </c>
      <c r="F43" s="33" t="s">
        <v>101</v>
      </c>
      <c r="G43" s="33" t="s">
        <v>103</v>
      </c>
      <c r="H43" s="33" t="s">
        <v>111</v>
      </c>
      <c r="I43" s="33" t="s">
        <v>129</v>
      </c>
      <c r="J43" s="33"/>
      <c r="K43" s="109">
        <f>K45+K47</f>
        <v>151.7</v>
      </c>
      <c r="L43" s="109">
        <f>L45+L47</f>
        <v>151.7</v>
      </c>
      <c r="M43" s="109">
        <f>M45+M47</f>
        <v>151.7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154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3" t="s">
        <v>160</v>
      </c>
      <c r="C45" s="78" t="s">
        <v>206</v>
      </c>
      <c r="D45" s="32" t="s">
        <v>14</v>
      </c>
      <c r="E45" s="32" t="s">
        <v>21</v>
      </c>
      <c r="F45" s="32" t="s">
        <v>101</v>
      </c>
      <c r="G45" s="32" t="s">
        <v>103</v>
      </c>
      <c r="H45" s="32" t="s">
        <v>111</v>
      </c>
      <c r="I45" s="32" t="s">
        <v>129</v>
      </c>
      <c r="J45" s="30" t="s">
        <v>153</v>
      </c>
      <c r="K45" s="30" t="s">
        <v>200</v>
      </c>
      <c r="L45" s="30" t="s">
        <v>200</v>
      </c>
      <c r="M45" s="30" t="s">
        <v>200</v>
      </c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158</v>
      </c>
      <c r="C46" s="95"/>
      <c r="D46" s="32"/>
      <c r="E46" s="32"/>
      <c r="F46" s="32"/>
      <c r="G46" s="32"/>
      <c r="H46" s="32"/>
      <c r="I46" s="32"/>
      <c r="J46" s="30"/>
      <c r="K46" s="30"/>
      <c r="L46" s="30"/>
      <c r="M46" s="30"/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5" t="s">
        <v>159</v>
      </c>
      <c r="C47" s="78" t="s">
        <v>206</v>
      </c>
      <c r="D47" s="32" t="s">
        <v>14</v>
      </c>
      <c r="E47" s="32" t="s">
        <v>21</v>
      </c>
      <c r="F47" s="32" t="s">
        <v>101</v>
      </c>
      <c r="G47" s="32" t="s">
        <v>103</v>
      </c>
      <c r="H47" s="32" t="s">
        <v>111</v>
      </c>
      <c r="I47" s="32" t="s">
        <v>129</v>
      </c>
      <c r="J47" s="30" t="s">
        <v>161</v>
      </c>
      <c r="K47" s="30" t="s">
        <v>201</v>
      </c>
      <c r="L47" s="30" t="s">
        <v>201</v>
      </c>
      <c r="M47" s="30" t="s">
        <v>201</v>
      </c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128" t="s">
        <v>263</v>
      </c>
      <c r="C48" s="78"/>
      <c r="D48" s="32"/>
      <c r="E48" s="32"/>
      <c r="F48" s="32"/>
      <c r="G48" s="32"/>
      <c r="H48" s="32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128" t="s">
        <v>277</v>
      </c>
      <c r="C49" s="78"/>
      <c r="D49" s="32"/>
      <c r="E49" s="32"/>
      <c r="F49" s="32"/>
      <c r="G49" s="32"/>
      <c r="H49" s="32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128" t="s">
        <v>278</v>
      </c>
      <c r="C50" s="78"/>
      <c r="D50" s="32"/>
      <c r="E50" s="32"/>
      <c r="F50" s="32"/>
      <c r="G50" s="32"/>
      <c r="H50" s="32"/>
      <c r="I50" s="32"/>
      <c r="J50" s="30"/>
      <c r="K50" s="30"/>
      <c r="L50" s="30"/>
      <c r="M50" s="30"/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128" t="s">
        <v>279</v>
      </c>
      <c r="C51" s="93" t="s">
        <v>206</v>
      </c>
      <c r="D51" s="33" t="s">
        <v>14</v>
      </c>
      <c r="E51" s="33" t="s">
        <v>21</v>
      </c>
      <c r="F51" s="33" t="s">
        <v>101</v>
      </c>
      <c r="G51" s="33" t="s">
        <v>103</v>
      </c>
      <c r="H51" s="33" t="s">
        <v>111</v>
      </c>
      <c r="I51" s="33" t="s">
        <v>267</v>
      </c>
      <c r="J51" s="30"/>
      <c r="K51" s="131" t="str">
        <f>K53</f>
        <v>3,1</v>
      </c>
      <c r="L51" s="131">
        <f>L53</f>
        <v>0</v>
      </c>
      <c r="M51" s="131">
        <f>M53</f>
        <v>0</v>
      </c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100" t="s">
        <v>280</v>
      </c>
      <c r="C52" s="78"/>
      <c r="D52" s="32"/>
      <c r="E52" s="32"/>
      <c r="F52" s="32"/>
      <c r="G52" s="32"/>
      <c r="H52" s="32"/>
      <c r="I52" s="32"/>
      <c r="J52" s="30"/>
      <c r="K52" s="130"/>
      <c r="L52" s="130"/>
      <c r="M52" s="130"/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100" t="s">
        <v>281</v>
      </c>
      <c r="C53" s="78" t="s">
        <v>206</v>
      </c>
      <c r="D53" s="32" t="s">
        <v>14</v>
      </c>
      <c r="E53" s="32" t="s">
        <v>21</v>
      </c>
      <c r="F53" s="32" t="s">
        <v>101</v>
      </c>
      <c r="G53" s="32" t="s">
        <v>103</v>
      </c>
      <c r="H53" s="32" t="s">
        <v>111</v>
      </c>
      <c r="I53" s="32" t="s">
        <v>267</v>
      </c>
      <c r="J53" s="30" t="s">
        <v>153</v>
      </c>
      <c r="K53" s="130" t="s">
        <v>276</v>
      </c>
      <c r="L53" s="130">
        <v>0</v>
      </c>
      <c r="M53" s="130">
        <v>0</v>
      </c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65" t="s">
        <v>165</v>
      </c>
      <c r="C54" s="72"/>
      <c r="D54" s="30"/>
      <c r="E54" s="30"/>
      <c r="F54" s="30"/>
      <c r="G54" s="30"/>
      <c r="H54" s="30"/>
      <c r="I54" s="32"/>
      <c r="J54" s="30"/>
      <c r="K54" s="30"/>
      <c r="L54" s="30"/>
      <c r="M54" s="3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65" t="s">
        <v>85</v>
      </c>
      <c r="C55" s="72"/>
      <c r="D55" s="30"/>
      <c r="E55" s="30"/>
      <c r="F55" s="30"/>
      <c r="G55" s="30"/>
      <c r="H55" s="30"/>
      <c r="I55" s="32"/>
      <c r="J55" s="30"/>
      <c r="K55" s="30"/>
      <c r="L55" s="30"/>
      <c r="M55" s="30"/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65" t="s">
        <v>86</v>
      </c>
      <c r="C56" s="92" t="s">
        <v>206</v>
      </c>
      <c r="D56" s="33" t="s">
        <v>14</v>
      </c>
      <c r="E56" s="33" t="s">
        <v>87</v>
      </c>
      <c r="F56" s="33"/>
      <c r="G56" s="33"/>
      <c r="H56" s="33"/>
      <c r="I56" s="30"/>
      <c r="J56" s="30"/>
      <c r="K56" s="33" t="str">
        <f>K58</f>
        <v>124,1</v>
      </c>
      <c r="L56" s="33" t="s">
        <v>107</v>
      </c>
      <c r="M56" s="115">
        <v>0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101" t="s">
        <v>134</v>
      </c>
      <c r="C57" s="92"/>
      <c r="D57" s="33"/>
      <c r="E57" s="33"/>
      <c r="F57" s="33"/>
      <c r="G57" s="33"/>
      <c r="H57" s="33"/>
      <c r="I57" s="30"/>
      <c r="J57" s="30"/>
      <c r="K57" s="33"/>
      <c r="L57" s="30"/>
      <c r="M57" s="110"/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27" t="s">
        <v>135</v>
      </c>
      <c r="C58" s="78" t="s">
        <v>206</v>
      </c>
      <c r="D58" s="32" t="s">
        <v>14</v>
      </c>
      <c r="E58" s="32" t="s">
        <v>87</v>
      </c>
      <c r="F58" s="32" t="s">
        <v>106</v>
      </c>
      <c r="G58" s="32" t="s">
        <v>104</v>
      </c>
      <c r="H58" s="32" t="s">
        <v>111</v>
      </c>
      <c r="I58" s="30" t="s">
        <v>115</v>
      </c>
      <c r="J58" s="30"/>
      <c r="K58" s="32" t="str">
        <f>K62</f>
        <v>124,1</v>
      </c>
      <c r="L58" s="30" t="s">
        <v>107</v>
      </c>
      <c r="M58" s="110">
        <v>0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88</v>
      </c>
      <c r="C59" s="72"/>
      <c r="D59" s="30"/>
      <c r="E59" s="30"/>
      <c r="F59" s="30"/>
      <c r="G59" s="30"/>
      <c r="H59" s="30"/>
      <c r="I59" s="30"/>
      <c r="J59" s="30"/>
      <c r="K59" s="30"/>
      <c r="L59" s="30"/>
      <c r="M59" s="110"/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166</v>
      </c>
      <c r="C60" s="72"/>
      <c r="D60" s="30"/>
      <c r="E60" s="30"/>
      <c r="F60" s="30"/>
      <c r="G60" s="30"/>
      <c r="H60" s="30"/>
      <c r="I60" s="30"/>
      <c r="J60" s="30"/>
      <c r="K60" s="30"/>
      <c r="L60" s="30"/>
      <c r="M60" s="110"/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5" t="s">
        <v>168</v>
      </c>
      <c r="C61" s="72"/>
      <c r="D61" s="30"/>
      <c r="E61" s="30"/>
      <c r="F61" s="30"/>
      <c r="G61" s="30"/>
      <c r="H61" s="30"/>
      <c r="I61" s="30"/>
      <c r="J61" s="30"/>
      <c r="K61" s="30"/>
      <c r="L61" s="30"/>
      <c r="M61" s="110"/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s="5" customFormat="1" ht="14.25" customHeight="1">
      <c r="A62" s="5" t="s">
        <v>167</v>
      </c>
      <c r="C62" s="78" t="s">
        <v>206</v>
      </c>
      <c r="D62" s="32" t="s">
        <v>14</v>
      </c>
      <c r="E62" s="32" t="s">
        <v>87</v>
      </c>
      <c r="F62" s="32" t="s">
        <v>106</v>
      </c>
      <c r="G62" s="32" t="s">
        <v>104</v>
      </c>
      <c r="H62" s="32" t="s">
        <v>111</v>
      </c>
      <c r="I62" s="30" t="s">
        <v>113</v>
      </c>
      <c r="J62" s="30"/>
      <c r="K62" s="30" t="str">
        <f>K63</f>
        <v>124,1</v>
      </c>
      <c r="L62" s="30" t="s">
        <v>107</v>
      </c>
      <c r="M62" s="110">
        <v>0</v>
      </c>
      <c r="N62" s="58"/>
      <c r="O62" s="58"/>
      <c r="P62" s="52"/>
      <c r="Q62" s="44"/>
      <c r="R62" s="44"/>
      <c r="S62" s="44"/>
      <c r="T62" s="44"/>
      <c r="U62" s="44"/>
      <c r="V62" s="44"/>
      <c r="W62" s="45"/>
    </row>
    <row r="63" spans="1:23" s="5" customFormat="1" ht="14.25" customHeight="1">
      <c r="A63" s="5" t="s">
        <v>89</v>
      </c>
      <c r="C63" s="78" t="s">
        <v>206</v>
      </c>
      <c r="D63" s="32" t="s">
        <v>14</v>
      </c>
      <c r="E63" s="32" t="s">
        <v>87</v>
      </c>
      <c r="F63" s="32" t="s">
        <v>106</v>
      </c>
      <c r="G63" s="32" t="s">
        <v>104</v>
      </c>
      <c r="H63" s="32" t="s">
        <v>111</v>
      </c>
      <c r="I63" s="30" t="s">
        <v>113</v>
      </c>
      <c r="J63" s="30" t="s">
        <v>84</v>
      </c>
      <c r="K63" s="30" t="s">
        <v>152</v>
      </c>
      <c r="L63" s="30" t="s">
        <v>107</v>
      </c>
      <c r="M63" s="110">
        <v>0</v>
      </c>
      <c r="N63" s="58"/>
      <c r="O63" s="58"/>
      <c r="P63" s="52"/>
      <c r="Q63" s="44"/>
      <c r="R63" s="44"/>
      <c r="S63" s="44"/>
      <c r="T63" s="44"/>
      <c r="U63" s="44"/>
      <c r="V63" s="44"/>
      <c r="W63" s="45"/>
    </row>
    <row r="64" spans="1:23" s="5" customFormat="1" ht="14.25" customHeight="1">
      <c r="A64" s="94" t="s">
        <v>80</v>
      </c>
      <c r="C64" s="92" t="s">
        <v>206</v>
      </c>
      <c r="D64" s="33" t="s">
        <v>14</v>
      </c>
      <c r="E64" s="33" t="s">
        <v>83</v>
      </c>
      <c r="F64" s="33"/>
      <c r="G64" s="33"/>
      <c r="H64" s="33"/>
      <c r="I64" s="30"/>
      <c r="J64" s="30"/>
      <c r="K64" s="33" t="s">
        <v>79</v>
      </c>
      <c r="L64" s="33" t="s">
        <v>79</v>
      </c>
      <c r="M64" s="33" t="s">
        <v>79</v>
      </c>
      <c r="N64" s="58"/>
      <c r="O64" s="58"/>
      <c r="P64" s="52"/>
      <c r="Q64" s="44"/>
      <c r="R64" s="44"/>
      <c r="S64" s="44"/>
      <c r="T64" s="44"/>
      <c r="U64" s="44"/>
      <c r="V64" s="44"/>
      <c r="W64" s="45"/>
    </row>
    <row r="65" spans="1:23" s="5" customFormat="1" ht="14.25" customHeight="1">
      <c r="A65" s="5" t="s">
        <v>131</v>
      </c>
      <c r="C65" s="78" t="s">
        <v>206</v>
      </c>
      <c r="D65" s="32" t="s">
        <v>14</v>
      </c>
      <c r="E65" s="32" t="s">
        <v>83</v>
      </c>
      <c r="F65" s="32" t="s">
        <v>101</v>
      </c>
      <c r="G65" s="32" t="s">
        <v>105</v>
      </c>
      <c r="H65" s="32" t="s">
        <v>111</v>
      </c>
      <c r="I65" s="32" t="s">
        <v>132</v>
      </c>
      <c r="J65" s="32"/>
      <c r="K65" s="32" t="s">
        <v>133</v>
      </c>
      <c r="L65" s="32" t="s">
        <v>133</v>
      </c>
      <c r="M65" s="32" t="s">
        <v>133</v>
      </c>
      <c r="N65" s="58"/>
      <c r="O65" s="58"/>
      <c r="P65" s="52"/>
      <c r="Q65" s="44"/>
      <c r="R65" s="44"/>
      <c r="S65" s="44"/>
      <c r="T65" s="44"/>
      <c r="U65" s="44"/>
      <c r="V65" s="44"/>
      <c r="W65" s="45"/>
    </row>
    <row r="66" spans="1:23" s="5" customFormat="1" ht="14.25" customHeight="1">
      <c r="A66" s="5" t="s">
        <v>169</v>
      </c>
      <c r="C66" s="78" t="s">
        <v>206</v>
      </c>
      <c r="D66" s="30" t="s">
        <v>14</v>
      </c>
      <c r="E66" s="30" t="s">
        <v>83</v>
      </c>
      <c r="F66" s="30" t="s">
        <v>101</v>
      </c>
      <c r="G66" s="30" t="s">
        <v>105</v>
      </c>
      <c r="H66" s="30" t="s">
        <v>111</v>
      </c>
      <c r="I66" s="30" t="s">
        <v>114</v>
      </c>
      <c r="J66" s="30"/>
      <c r="K66" s="30" t="s">
        <v>133</v>
      </c>
      <c r="L66" s="30" t="s">
        <v>133</v>
      </c>
      <c r="M66" s="30" t="s">
        <v>133</v>
      </c>
      <c r="N66" s="58"/>
      <c r="O66" s="58"/>
      <c r="P66" s="52"/>
      <c r="Q66" s="44"/>
      <c r="R66" s="44"/>
      <c r="S66" s="44"/>
      <c r="T66" s="44"/>
      <c r="U66" s="44"/>
      <c r="V66" s="44"/>
      <c r="W66" s="45"/>
    </row>
    <row r="67" spans="1:23" s="5" customFormat="1" ht="14.25" customHeight="1">
      <c r="A67" s="5" t="s">
        <v>80</v>
      </c>
      <c r="C67" s="78" t="s">
        <v>206</v>
      </c>
      <c r="D67" s="30" t="s">
        <v>14</v>
      </c>
      <c r="E67" s="30" t="s">
        <v>83</v>
      </c>
      <c r="F67" s="30" t="s">
        <v>101</v>
      </c>
      <c r="G67" s="30" t="s">
        <v>105</v>
      </c>
      <c r="H67" s="30" t="s">
        <v>111</v>
      </c>
      <c r="I67" s="30" t="s">
        <v>114</v>
      </c>
      <c r="J67" s="30" t="s">
        <v>81</v>
      </c>
      <c r="K67" s="30" t="s">
        <v>79</v>
      </c>
      <c r="L67" s="30" t="s">
        <v>79</v>
      </c>
      <c r="M67" s="30" t="s">
        <v>79</v>
      </c>
      <c r="N67" s="58"/>
      <c r="O67" s="58"/>
      <c r="P67" s="52"/>
      <c r="Q67" s="44"/>
      <c r="R67" s="44"/>
      <c r="S67" s="44"/>
      <c r="T67" s="44"/>
      <c r="U67" s="44"/>
      <c r="V67" s="44"/>
      <c r="W67" s="45"/>
    </row>
    <row r="68" spans="1:23" ht="14.25" customHeight="1">
      <c r="A68" s="12" t="s">
        <v>27</v>
      </c>
      <c r="B68" s="17"/>
      <c r="C68" s="73" t="s">
        <v>206</v>
      </c>
      <c r="D68" s="14" t="str">
        <f>D$16</f>
        <v>01</v>
      </c>
      <c r="E68" s="14" t="s">
        <v>82</v>
      </c>
      <c r="F68" s="14"/>
      <c r="G68" s="14"/>
      <c r="H68" s="14"/>
      <c r="K68" s="109">
        <f>K69</f>
        <v>50</v>
      </c>
      <c r="L68" s="109">
        <f>L69</f>
        <v>237</v>
      </c>
      <c r="M68" s="109">
        <f>M69</f>
        <v>487</v>
      </c>
      <c r="N68" s="18" t="e">
        <f>#REF!+#REF!+#REF!+#REF!+#REF!+#REF!+#REF!</f>
        <v>#REF!</v>
      </c>
      <c r="O68" s="18" t="e">
        <f>#REF!+#REF!+#REF!+#REF!+#REF!+#REF!+#REF!</f>
        <v>#REF!</v>
      </c>
      <c r="P68" s="51"/>
      <c r="Q68" s="16"/>
      <c r="R68" s="16"/>
      <c r="S68" s="16"/>
      <c r="T68" s="16"/>
      <c r="U68" s="16"/>
      <c r="V68" s="16"/>
      <c r="W68" s="35"/>
    </row>
    <row r="69" spans="1:23" ht="14.25" customHeight="1">
      <c r="A69" s="5" t="s">
        <v>131</v>
      </c>
      <c r="B69" s="17"/>
      <c r="C69" s="78" t="s">
        <v>206</v>
      </c>
      <c r="D69" s="32" t="s">
        <v>14</v>
      </c>
      <c r="E69" s="32" t="s">
        <v>82</v>
      </c>
      <c r="F69" s="32" t="s">
        <v>101</v>
      </c>
      <c r="G69" s="32" t="s">
        <v>105</v>
      </c>
      <c r="H69" s="32" t="s">
        <v>111</v>
      </c>
      <c r="I69" s="32" t="s">
        <v>115</v>
      </c>
      <c r="J69" s="32"/>
      <c r="K69" s="108">
        <f>K72+K70</f>
        <v>50</v>
      </c>
      <c r="L69" s="108">
        <f>L70+L72</f>
        <v>237</v>
      </c>
      <c r="M69" s="108">
        <f>M70+M72</f>
        <v>487</v>
      </c>
      <c r="N69" s="18"/>
      <c r="O69" s="18"/>
      <c r="P69" s="51"/>
      <c r="Q69" s="16"/>
      <c r="R69" s="16"/>
      <c r="S69" s="16"/>
      <c r="T69" s="16"/>
      <c r="U69" s="16"/>
      <c r="V69" s="16"/>
      <c r="W69" s="35"/>
    </row>
    <row r="70" spans="1:23" ht="13.5" customHeight="1">
      <c r="A70" s="100" t="s">
        <v>149</v>
      </c>
      <c r="B70" s="28"/>
      <c r="C70" s="78" t="s">
        <v>77</v>
      </c>
      <c r="D70" s="32" t="s">
        <v>14</v>
      </c>
      <c r="E70" s="32" t="s">
        <v>82</v>
      </c>
      <c r="F70" s="32" t="s">
        <v>106</v>
      </c>
      <c r="G70" s="32" t="s">
        <v>105</v>
      </c>
      <c r="H70" s="32" t="s">
        <v>111</v>
      </c>
      <c r="I70" s="32" t="s">
        <v>150</v>
      </c>
      <c r="J70" s="32"/>
      <c r="K70" s="108" t="str">
        <f>K71</f>
        <v>0</v>
      </c>
      <c r="L70" s="108" t="str">
        <f>L71</f>
        <v>237,0</v>
      </c>
      <c r="M70" s="108" t="str">
        <f>M71</f>
        <v>487,0</v>
      </c>
      <c r="N70" s="59"/>
      <c r="O70" s="59"/>
      <c r="P70" s="51"/>
      <c r="Q70" s="16"/>
      <c r="R70" s="16"/>
      <c r="S70" s="16"/>
      <c r="T70" s="16"/>
      <c r="U70" s="16"/>
      <c r="V70" s="16"/>
      <c r="W70" s="35"/>
    </row>
    <row r="71" spans="1:23" ht="12.75" customHeight="1">
      <c r="A71" s="5" t="s">
        <v>80</v>
      </c>
      <c r="B71" s="17"/>
      <c r="C71" s="78" t="s">
        <v>206</v>
      </c>
      <c r="D71" s="30" t="s">
        <v>14</v>
      </c>
      <c r="E71" s="30" t="s">
        <v>82</v>
      </c>
      <c r="F71" s="30" t="s">
        <v>106</v>
      </c>
      <c r="G71" s="30" t="s">
        <v>105</v>
      </c>
      <c r="H71" s="30" t="s">
        <v>111</v>
      </c>
      <c r="I71" s="30" t="s">
        <v>150</v>
      </c>
      <c r="J71" s="30" t="s">
        <v>81</v>
      </c>
      <c r="K71" s="30" t="s">
        <v>107</v>
      </c>
      <c r="L71" s="30" t="s">
        <v>292</v>
      </c>
      <c r="M71" s="30" t="s">
        <v>293</v>
      </c>
      <c r="N71" s="59"/>
      <c r="O71" s="59"/>
      <c r="P71" s="51"/>
      <c r="Q71" s="16"/>
      <c r="R71" s="16"/>
      <c r="S71" s="16"/>
      <c r="T71" s="16"/>
      <c r="U71" s="16"/>
      <c r="V71" s="16"/>
      <c r="W71" s="35"/>
    </row>
    <row r="72" spans="1:23" ht="12.75" customHeight="1">
      <c r="A72" s="5" t="s">
        <v>291</v>
      </c>
      <c r="B72" s="17"/>
      <c r="C72" s="78" t="s">
        <v>206</v>
      </c>
      <c r="D72" s="30" t="s">
        <v>14</v>
      </c>
      <c r="E72" s="30" t="s">
        <v>82</v>
      </c>
      <c r="F72" s="30" t="s">
        <v>106</v>
      </c>
      <c r="G72" s="30" t="s">
        <v>105</v>
      </c>
      <c r="H72" s="30" t="s">
        <v>111</v>
      </c>
      <c r="I72" s="30" t="s">
        <v>290</v>
      </c>
      <c r="K72" s="130">
        <f>K73</f>
        <v>50</v>
      </c>
      <c r="L72" s="130">
        <f>L73</f>
        <v>0</v>
      </c>
      <c r="M72" s="130">
        <f>M73</f>
        <v>0</v>
      </c>
      <c r="N72" s="59"/>
      <c r="O72" s="59"/>
      <c r="P72" s="51"/>
      <c r="Q72" s="16"/>
      <c r="R72" s="16"/>
      <c r="S72" s="16"/>
      <c r="T72" s="16"/>
      <c r="U72" s="16"/>
      <c r="V72" s="16"/>
      <c r="W72" s="35"/>
    </row>
    <row r="73" spans="1:23" ht="12.75" customHeight="1">
      <c r="A73" s="5" t="s">
        <v>163</v>
      </c>
      <c r="B73" s="17"/>
      <c r="C73" s="78" t="s">
        <v>206</v>
      </c>
      <c r="D73" s="30" t="s">
        <v>14</v>
      </c>
      <c r="E73" s="30" t="s">
        <v>82</v>
      </c>
      <c r="F73" s="30" t="s">
        <v>106</v>
      </c>
      <c r="G73" s="30" t="s">
        <v>105</v>
      </c>
      <c r="H73" s="30" t="s">
        <v>111</v>
      </c>
      <c r="I73" s="30" t="s">
        <v>290</v>
      </c>
      <c r="J73" s="30" t="s">
        <v>162</v>
      </c>
      <c r="K73" s="130">
        <v>50</v>
      </c>
      <c r="L73" s="130">
        <v>0</v>
      </c>
      <c r="M73" s="130">
        <v>0</v>
      </c>
      <c r="N73" s="59"/>
      <c r="O73" s="59"/>
      <c r="P73" s="51"/>
      <c r="Q73" s="16"/>
      <c r="R73" s="16"/>
      <c r="S73" s="16"/>
      <c r="T73" s="16"/>
      <c r="U73" s="16"/>
      <c r="V73" s="16"/>
      <c r="W73" s="35"/>
    </row>
    <row r="74" spans="1:23" s="8" customFormat="1" ht="14.25" customHeight="1">
      <c r="A74" s="65" t="s">
        <v>22</v>
      </c>
      <c r="B74" s="24"/>
      <c r="C74" s="76" t="s">
        <v>206</v>
      </c>
      <c r="D74" s="77" t="s">
        <v>15</v>
      </c>
      <c r="E74" s="77"/>
      <c r="F74" s="77"/>
      <c r="G74" s="77"/>
      <c r="H74" s="77"/>
      <c r="I74" s="77"/>
      <c r="J74" s="111"/>
      <c r="K74" s="111">
        <f aca="true" t="shared" si="0" ref="K74:M75">K75</f>
        <v>172.7</v>
      </c>
      <c r="L74" s="111">
        <f t="shared" si="0"/>
        <v>172.7</v>
      </c>
      <c r="M74" s="102">
        <f t="shared" si="0"/>
        <v>172.7</v>
      </c>
      <c r="N74" s="83"/>
      <c r="O74" s="83"/>
      <c r="P74" s="84"/>
      <c r="Q74" s="85"/>
      <c r="R74" s="85"/>
      <c r="S74" s="85"/>
      <c r="T74" s="85"/>
      <c r="U74" s="85"/>
      <c r="V74" s="85"/>
      <c r="W74" s="39"/>
    </row>
    <row r="75" spans="1:23" ht="14.25" customHeight="1">
      <c r="A75" s="27" t="s">
        <v>23</v>
      </c>
      <c r="B75" s="19"/>
      <c r="C75" s="93" t="s">
        <v>206</v>
      </c>
      <c r="D75" s="33" t="s">
        <v>15</v>
      </c>
      <c r="E75" s="33" t="s">
        <v>16</v>
      </c>
      <c r="J75" s="107"/>
      <c r="K75" s="109">
        <f t="shared" si="0"/>
        <v>172.7</v>
      </c>
      <c r="L75" s="109">
        <f t="shared" si="0"/>
        <v>172.7</v>
      </c>
      <c r="M75" s="109">
        <f t="shared" si="0"/>
        <v>172.7</v>
      </c>
      <c r="N75" s="56"/>
      <c r="O75" s="56"/>
      <c r="P75" s="50"/>
      <c r="Q75" s="40"/>
      <c r="R75" s="40"/>
      <c r="S75" s="40"/>
      <c r="T75" s="40"/>
      <c r="U75" s="40"/>
      <c r="V75" s="40"/>
      <c r="W75" s="35"/>
    </row>
    <row r="76" spans="1:23" ht="14.25" customHeight="1">
      <c r="A76" s="5" t="s">
        <v>131</v>
      </c>
      <c r="B76" s="19"/>
      <c r="C76" s="78" t="s">
        <v>206</v>
      </c>
      <c r="D76" s="30" t="s">
        <v>15</v>
      </c>
      <c r="E76" s="30" t="s">
        <v>16</v>
      </c>
      <c r="F76" s="30" t="s">
        <v>101</v>
      </c>
      <c r="G76" s="30" t="s">
        <v>105</v>
      </c>
      <c r="H76" s="30" t="s">
        <v>111</v>
      </c>
      <c r="I76" s="30" t="s">
        <v>115</v>
      </c>
      <c r="J76" s="107"/>
      <c r="K76" s="107">
        <f>K78</f>
        <v>172.7</v>
      </c>
      <c r="L76" s="107">
        <f>L78</f>
        <v>172.7</v>
      </c>
      <c r="M76" s="108">
        <f>M78</f>
        <v>172.7</v>
      </c>
      <c r="N76" s="56"/>
      <c r="O76" s="56"/>
      <c r="P76" s="50"/>
      <c r="Q76" s="40"/>
      <c r="R76" s="40"/>
      <c r="S76" s="40"/>
      <c r="T76" s="40"/>
      <c r="U76" s="40"/>
      <c r="V76" s="40"/>
      <c r="W76" s="35"/>
    </row>
    <row r="77" spans="1:23" ht="14.25" customHeight="1">
      <c r="A77" s="27" t="s">
        <v>71</v>
      </c>
      <c r="B77" s="19"/>
      <c r="C77" s="25"/>
      <c r="J77" s="107"/>
      <c r="K77" s="107"/>
      <c r="L77" s="107"/>
      <c r="M77" s="107"/>
      <c r="N77" s="56"/>
      <c r="O77" s="56"/>
      <c r="P77" s="50"/>
      <c r="Q77" s="40"/>
      <c r="R77" s="40"/>
      <c r="S77" s="40"/>
      <c r="T77" s="40"/>
      <c r="U77" s="40"/>
      <c r="V77" s="40"/>
      <c r="W77" s="35"/>
    </row>
    <row r="78" spans="1:23" ht="14.25" customHeight="1">
      <c r="A78" s="27" t="s">
        <v>24</v>
      </c>
      <c r="B78" s="19"/>
      <c r="C78" s="78" t="s">
        <v>206</v>
      </c>
      <c r="D78" s="30" t="s">
        <v>15</v>
      </c>
      <c r="E78" s="30" t="s">
        <v>16</v>
      </c>
      <c r="F78" s="30" t="s">
        <v>101</v>
      </c>
      <c r="G78" s="30" t="s">
        <v>105</v>
      </c>
      <c r="H78" s="30" t="s">
        <v>111</v>
      </c>
      <c r="I78" s="30" t="s">
        <v>116</v>
      </c>
      <c r="J78" s="107"/>
      <c r="K78" s="107">
        <f>K80+K82</f>
        <v>172.7</v>
      </c>
      <c r="L78" s="107">
        <f>L80+L82</f>
        <v>172.7</v>
      </c>
      <c r="M78" s="108">
        <f>M80+M82</f>
        <v>172.7</v>
      </c>
      <c r="N78" s="56"/>
      <c r="O78" s="56"/>
      <c r="P78" s="50"/>
      <c r="Q78" s="40"/>
      <c r="R78" s="40"/>
      <c r="S78" s="40"/>
      <c r="T78" s="40"/>
      <c r="U78" s="40"/>
      <c r="V78" s="40"/>
      <c r="W78" s="35"/>
    </row>
    <row r="79" spans="1:23" ht="14.25" customHeight="1">
      <c r="A79" s="3" t="s">
        <v>154</v>
      </c>
      <c r="B79" s="19"/>
      <c r="D79" s="1"/>
      <c r="E79" s="1"/>
      <c r="F79" s="1"/>
      <c r="G79" s="1"/>
      <c r="H79" s="1"/>
      <c r="I79" s="1"/>
      <c r="J79" s="1"/>
      <c r="K79" s="1"/>
      <c r="L79" s="1"/>
      <c r="M79" s="1"/>
      <c r="N79" s="56"/>
      <c r="O79" s="56"/>
      <c r="P79" s="50"/>
      <c r="Q79" s="40"/>
      <c r="R79" s="40"/>
      <c r="S79" s="40"/>
      <c r="T79" s="40"/>
      <c r="U79" s="40"/>
      <c r="V79" s="40"/>
      <c r="W79" s="35"/>
    </row>
    <row r="80" spans="1:23" ht="14.25" customHeight="1">
      <c r="A80" s="3" t="s">
        <v>160</v>
      </c>
      <c r="B80" s="19"/>
      <c r="C80" s="78" t="s">
        <v>206</v>
      </c>
      <c r="D80" s="30" t="s">
        <v>15</v>
      </c>
      <c r="E80" s="30" t="s">
        <v>16</v>
      </c>
      <c r="F80" s="30" t="s">
        <v>101</v>
      </c>
      <c r="G80" s="30" t="s">
        <v>105</v>
      </c>
      <c r="H80" s="30" t="s">
        <v>111</v>
      </c>
      <c r="I80" s="30" t="s">
        <v>116</v>
      </c>
      <c r="J80" s="30" t="s">
        <v>153</v>
      </c>
      <c r="K80" s="30" t="s">
        <v>257</v>
      </c>
      <c r="L80" s="30" t="s">
        <v>257</v>
      </c>
      <c r="M80" s="30" t="s">
        <v>257</v>
      </c>
      <c r="N80" s="56"/>
      <c r="O80" s="56"/>
      <c r="P80" s="50"/>
      <c r="Q80" s="40"/>
      <c r="R80" s="40"/>
      <c r="S80" s="40"/>
      <c r="T80" s="40"/>
      <c r="U80" s="40"/>
      <c r="V80" s="40"/>
      <c r="W80" s="35"/>
    </row>
    <row r="81" spans="1:23" ht="14.25" customHeight="1">
      <c r="A81" s="5" t="s">
        <v>158</v>
      </c>
      <c r="B81" s="19"/>
      <c r="C81" s="25"/>
      <c r="N81" s="56"/>
      <c r="O81" s="56"/>
      <c r="P81" s="50"/>
      <c r="Q81" s="40"/>
      <c r="R81" s="40"/>
      <c r="S81" s="40"/>
      <c r="T81" s="40"/>
      <c r="U81" s="40"/>
      <c r="V81" s="40"/>
      <c r="W81" s="35"/>
    </row>
    <row r="82" spans="1:23" ht="14.25" customHeight="1">
      <c r="A82" s="5" t="s">
        <v>159</v>
      </c>
      <c r="B82" s="19"/>
      <c r="C82" s="78" t="s">
        <v>206</v>
      </c>
      <c r="D82" s="30" t="s">
        <v>15</v>
      </c>
      <c r="E82" s="30" t="s">
        <v>16</v>
      </c>
      <c r="F82" s="30" t="s">
        <v>101</v>
      </c>
      <c r="G82" s="30" t="s">
        <v>105</v>
      </c>
      <c r="H82" s="30" t="s">
        <v>111</v>
      </c>
      <c r="I82" s="30" t="s">
        <v>116</v>
      </c>
      <c r="J82" s="30" t="s">
        <v>161</v>
      </c>
      <c r="K82" s="30" t="s">
        <v>202</v>
      </c>
      <c r="L82" s="30" t="s">
        <v>202</v>
      </c>
      <c r="M82" s="30" t="s">
        <v>202</v>
      </c>
      <c r="N82" s="56"/>
      <c r="O82" s="56"/>
      <c r="P82" s="50"/>
      <c r="Q82" s="40"/>
      <c r="R82" s="40"/>
      <c r="S82" s="40"/>
      <c r="T82" s="40"/>
      <c r="U82" s="40"/>
      <c r="V82" s="40"/>
      <c r="W82" s="35"/>
    </row>
    <row r="83" spans="1:23" s="4" customFormat="1" ht="14.25" customHeight="1">
      <c r="A83" s="20" t="s">
        <v>28</v>
      </c>
      <c r="B83" s="24"/>
      <c r="C83" s="76"/>
      <c r="D83" s="77"/>
      <c r="E83" s="77"/>
      <c r="F83" s="77"/>
      <c r="G83" s="77"/>
      <c r="H83" s="77"/>
      <c r="I83" s="77"/>
      <c r="J83" s="77"/>
      <c r="K83" s="77"/>
      <c r="L83" s="77"/>
      <c r="M83" s="91"/>
      <c r="N83" s="80" t="e">
        <f>#REF!+#REF!+N93+#REF!</f>
        <v>#REF!</v>
      </c>
      <c r="O83" s="80" t="e">
        <f>#REF!+#REF!+O93+#REF!</f>
        <v>#REF!</v>
      </c>
      <c r="P83" s="81"/>
      <c r="Q83" s="82"/>
      <c r="R83" s="82"/>
      <c r="S83" s="82"/>
      <c r="T83" s="82"/>
      <c r="U83" s="82"/>
      <c r="V83" s="82"/>
      <c r="W83" s="47"/>
    </row>
    <row r="84" spans="1:23" s="4" customFormat="1" ht="14.25" customHeight="1">
      <c r="A84" s="20" t="s">
        <v>29</v>
      </c>
      <c r="B84" s="24"/>
      <c r="C84" s="93" t="s">
        <v>206</v>
      </c>
      <c r="D84" s="14" t="s">
        <v>16</v>
      </c>
      <c r="E84" s="14"/>
      <c r="F84" s="77"/>
      <c r="G84" s="77"/>
      <c r="H84" s="77"/>
      <c r="I84" s="77"/>
      <c r="J84" s="77"/>
      <c r="K84" s="111">
        <f>K87+K93</f>
        <v>155.3</v>
      </c>
      <c r="L84" s="109" t="str">
        <f>L93</f>
        <v>61,0</v>
      </c>
      <c r="M84" s="109" t="str">
        <f>M93</f>
        <v>61,0</v>
      </c>
      <c r="N84" s="80"/>
      <c r="O84" s="80"/>
      <c r="P84" s="81"/>
      <c r="Q84" s="82"/>
      <c r="R84" s="82"/>
      <c r="S84" s="82"/>
      <c r="T84" s="82"/>
      <c r="U84" s="82"/>
      <c r="V84" s="82"/>
      <c r="W84" s="47"/>
    </row>
    <row r="85" spans="1:23" s="4" customFormat="1" ht="14.25" customHeight="1">
      <c r="A85" s="116" t="s">
        <v>227</v>
      </c>
      <c r="B85" s="24"/>
      <c r="N85" s="80"/>
      <c r="O85" s="80"/>
      <c r="P85" s="81"/>
      <c r="Q85" s="82"/>
      <c r="R85" s="82"/>
      <c r="S85" s="82"/>
      <c r="T85" s="82"/>
      <c r="U85" s="82"/>
      <c r="V85" s="82"/>
      <c r="W85" s="47"/>
    </row>
    <row r="86" spans="1:23" s="4" customFormat="1" ht="14.25" customHeight="1">
      <c r="A86" s="117" t="s">
        <v>247</v>
      </c>
      <c r="B86" s="24"/>
      <c r="C86" s="93"/>
      <c r="D86" s="14"/>
      <c r="E86" s="14"/>
      <c r="F86" s="77"/>
      <c r="G86" s="77"/>
      <c r="H86" s="77"/>
      <c r="I86" s="77"/>
      <c r="J86" s="77"/>
      <c r="K86" s="108"/>
      <c r="L86" s="108"/>
      <c r="M86" s="108"/>
      <c r="N86" s="80"/>
      <c r="O86" s="80"/>
      <c r="P86" s="81"/>
      <c r="Q86" s="82"/>
      <c r="R86" s="82"/>
      <c r="S86" s="82"/>
      <c r="T86" s="82"/>
      <c r="U86" s="82"/>
      <c r="V86" s="82"/>
      <c r="W86" s="47"/>
    </row>
    <row r="87" spans="1:23" s="4" customFormat="1" ht="14.25" customHeight="1">
      <c r="A87" s="117" t="s">
        <v>248</v>
      </c>
      <c r="B87" s="24"/>
      <c r="C87" s="93" t="s">
        <v>206</v>
      </c>
      <c r="D87" s="14" t="s">
        <v>16</v>
      </c>
      <c r="E87" s="14" t="s">
        <v>92</v>
      </c>
      <c r="F87" s="77"/>
      <c r="G87" s="77"/>
      <c r="H87" s="77"/>
      <c r="I87" s="77"/>
      <c r="J87" s="77"/>
      <c r="K87" s="109">
        <f>K88</f>
        <v>66.5</v>
      </c>
      <c r="L87" s="109">
        <f>L88</f>
        <v>0</v>
      </c>
      <c r="M87" s="109">
        <f>M88</f>
        <v>0</v>
      </c>
      <c r="N87" s="80"/>
      <c r="O87" s="80"/>
      <c r="P87" s="81"/>
      <c r="Q87" s="82"/>
      <c r="R87" s="82"/>
      <c r="S87" s="82"/>
      <c r="T87" s="82"/>
      <c r="U87" s="82"/>
      <c r="V87" s="82"/>
      <c r="W87" s="47"/>
    </row>
    <row r="88" spans="1:23" s="4" customFormat="1" ht="14.25" customHeight="1">
      <c r="A88" s="118" t="s">
        <v>131</v>
      </c>
      <c r="B88" s="24"/>
      <c r="C88" s="93" t="s">
        <v>206</v>
      </c>
      <c r="D88" s="14" t="s">
        <v>16</v>
      </c>
      <c r="E88" s="14" t="s">
        <v>92</v>
      </c>
      <c r="F88" s="32" t="s">
        <v>101</v>
      </c>
      <c r="G88" s="32" t="s">
        <v>105</v>
      </c>
      <c r="H88" s="32" t="s">
        <v>111</v>
      </c>
      <c r="I88" s="32" t="s">
        <v>132</v>
      </c>
      <c r="J88" s="77"/>
      <c r="K88" s="108">
        <f>K90</f>
        <v>66.5</v>
      </c>
      <c r="L88" s="108">
        <f>L90</f>
        <v>0</v>
      </c>
      <c r="M88" s="108">
        <f>M90</f>
        <v>0</v>
      </c>
      <c r="N88" s="80"/>
      <c r="O88" s="80"/>
      <c r="P88" s="81"/>
      <c r="Q88" s="82"/>
      <c r="R88" s="82"/>
      <c r="S88" s="82"/>
      <c r="T88" s="82"/>
      <c r="U88" s="82"/>
      <c r="V88" s="82"/>
      <c r="W88" s="47"/>
    </row>
    <row r="89" spans="1:23" s="4" customFormat="1" ht="14.25" customHeight="1">
      <c r="A89" s="118" t="s">
        <v>228</v>
      </c>
      <c r="B89" s="24"/>
      <c r="C89" s="93"/>
      <c r="D89" s="14"/>
      <c r="E89" s="14"/>
      <c r="F89" s="77"/>
      <c r="G89" s="77"/>
      <c r="H89" s="77"/>
      <c r="I89" s="77"/>
      <c r="J89" s="77"/>
      <c r="K89" s="108"/>
      <c r="L89" s="108"/>
      <c r="M89" s="108"/>
      <c r="N89" s="80"/>
      <c r="O89" s="80"/>
      <c r="P89" s="81"/>
      <c r="Q89" s="82"/>
      <c r="R89" s="82"/>
      <c r="S89" s="82"/>
      <c r="T89" s="82"/>
      <c r="U89" s="82"/>
      <c r="V89" s="82"/>
      <c r="W89" s="47"/>
    </row>
    <row r="90" spans="1:23" s="4" customFormat="1" ht="14.25" customHeight="1">
      <c r="A90" s="118" t="s">
        <v>229</v>
      </c>
      <c r="B90" s="24"/>
      <c r="C90" s="93" t="s">
        <v>206</v>
      </c>
      <c r="D90" s="14" t="s">
        <v>16</v>
      </c>
      <c r="E90" s="14" t="s">
        <v>92</v>
      </c>
      <c r="F90" s="32" t="s">
        <v>101</v>
      </c>
      <c r="G90" s="32" t="s">
        <v>105</v>
      </c>
      <c r="H90" s="32" t="s">
        <v>111</v>
      </c>
      <c r="I90" s="32" t="s">
        <v>231</v>
      </c>
      <c r="J90" s="77"/>
      <c r="K90" s="108">
        <f>K92</f>
        <v>66.5</v>
      </c>
      <c r="L90" s="108">
        <f>L92</f>
        <v>0</v>
      </c>
      <c r="M90" s="108">
        <f>M92</f>
        <v>0</v>
      </c>
      <c r="N90" s="80"/>
      <c r="O90" s="80"/>
      <c r="P90" s="81"/>
      <c r="Q90" s="82"/>
      <c r="R90" s="82"/>
      <c r="S90" s="82"/>
      <c r="T90" s="82"/>
      <c r="U90" s="82"/>
      <c r="V90" s="82"/>
      <c r="W90" s="47"/>
    </row>
    <row r="91" spans="1:23" s="4" customFormat="1" ht="14.25" customHeight="1">
      <c r="A91" s="119" t="s">
        <v>230</v>
      </c>
      <c r="B91" s="24"/>
      <c r="C91" s="93"/>
      <c r="D91" s="14"/>
      <c r="E91" s="14"/>
      <c r="F91" s="77"/>
      <c r="G91" s="77"/>
      <c r="H91" s="77"/>
      <c r="I91" s="77"/>
      <c r="J91" s="77"/>
      <c r="K91" s="108"/>
      <c r="L91" s="108"/>
      <c r="M91" s="108"/>
      <c r="N91" s="80"/>
      <c r="O91" s="80"/>
      <c r="P91" s="81"/>
      <c r="Q91" s="82"/>
      <c r="R91" s="82"/>
      <c r="S91" s="82"/>
      <c r="T91" s="82"/>
      <c r="U91" s="82"/>
      <c r="V91" s="82"/>
      <c r="W91" s="47"/>
    </row>
    <row r="92" spans="1:23" s="4" customFormat="1" ht="14.25" customHeight="1">
      <c r="A92" s="5" t="s">
        <v>159</v>
      </c>
      <c r="B92" s="24"/>
      <c r="C92" s="93" t="s">
        <v>206</v>
      </c>
      <c r="D92" s="14" t="s">
        <v>16</v>
      </c>
      <c r="E92" s="14" t="s">
        <v>92</v>
      </c>
      <c r="F92" s="32" t="s">
        <v>101</v>
      </c>
      <c r="G92" s="32" t="s">
        <v>105</v>
      </c>
      <c r="H92" s="32" t="s">
        <v>111</v>
      </c>
      <c r="I92" s="32" t="s">
        <v>231</v>
      </c>
      <c r="J92" s="32" t="s">
        <v>161</v>
      </c>
      <c r="K92" s="108">
        <v>66.5</v>
      </c>
      <c r="L92" s="108">
        <v>0</v>
      </c>
      <c r="M92" s="108">
        <v>0</v>
      </c>
      <c r="N92" s="80"/>
      <c r="O92" s="80"/>
      <c r="P92" s="81"/>
      <c r="Q92" s="82"/>
      <c r="R92" s="82"/>
      <c r="S92" s="82"/>
      <c r="T92" s="82"/>
      <c r="U92" s="82"/>
      <c r="V92" s="82"/>
      <c r="W92" s="47"/>
    </row>
    <row r="93" spans="1:23" ht="14.25" customHeight="1">
      <c r="A93" s="12" t="s">
        <v>50</v>
      </c>
      <c r="B93" s="17"/>
      <c r="C93" s="93" t="s">
        <v>206</v>
      </c>
      <c r="D93" s="33" t="s">
        <v>16</v>
      </c>
      <c r="E93" s="33" t="s">
        <v>18</v>
      </c>
      <c r="F93" s="32"/>
      <c r="G93" s="32"/>
      <c r="H93" s="32"/>
      <c r="I93" s="14"/>
      <c r="J93" s="14"/>
      <c r="K93" s="102" t="str">
        <f>K97</f>
        <v>88,8</v>
      </c>
      <c r="L93" s="109" t="str">
        <f>L97</f>
        <v>61,0</v>
      </c>
      <c r="M93" s="109" t="str">
        <f>M97</f>
        <v>61,0</v>
      </c>
      <c r="N93" s="18" t="e">
        <f>#REF!+N94+#REF!</f>
        <v>#REF!</v>
      </c>
      <c r="O93" s="18" t="e">
        <f>#REF!+O94+#REF!</f>
        <v>#REF!</v>
      </c>
      <c r="P93" s="51"/>
      <c r="Q93" s="16"/>
      <c r="R93" s="16"/>
      <c r="S93" s="16"/>
      <c r="T93" s="16"/>
      <c r="U93" s="16"/>
      <c r="V93" s="16"/>
      <c r="W93" s="35"/>
    </row>
    <row r="94" spans="1:23" ht="2.25" customHeight="1" hidden="1">
      <c r="A94" s="12"/>
      <c r="B94" s="19"/>
      <c r="C94" s="25"/>
      <c r="K94" s="107"/>
      <c r="L94" s="107"/>
      <c r="M94" s="107"/>
      <c r="N94" s="15">
        <f>N100</f>
        <v>238496</v>
      </c>
      <c r="O94" s="15">
        <f>O100</f>
        <v>254189</v>
      </c>
      <c r="P94" s="50"/>
      <c r="Q94" s="40"/>
      <c r="R94" s="40"/>
      <c r="S94" s="40"/>
      <c r="T94" s="40"/>
      <c r="U94" s="40"/>
      <c r="V94" s="40"/>
      <c r="W94" s="35"/>
    </row>
    <row r="95" spans="1:23" ht="14.25" customHeight="1">
      <c r="A95" s="28" t="s">
        <v>109</v>
      </c>
      <c r="B95" s="19"/>
      <c r="D95" s="1"/>
      <c r="E95" s="1"/>
      <c r="F95" s="1"/>
      <c r="G95" s="1"/>
      <c r="H95" s="1"/>
      <c r="I95" s="1"/>
      <c r="J95" s="1"/>
      <c r="K95" s="112"/>
      <c r="L95" s="112"/>
      <c r="M95" s="112"/>
      <c r="P95" s="50"/>
      <c r="Q95" s="40"/>
      <c r="R95" s="40"/>
      <c r="S95" s="40"/>
      <c r="T95" s="40"/>
      <c r="U95" s="40"/>
      <c r="V95" s="40"/>
      <c r="W95" s="35"/>
    </row>
    <row r="96" spans="1:23" ht="14.25" customHeight="1">
      <c r="A96" s="28" t="s">
        <v>220</v>
      </c>
      <c r="B96" s="19"/>
      <c r="C96" s="25"/>
      <c r="K96" s="107"/>
      <c r="L96" s="108"/>
      <c r="M96" s="108"/>
      <c r="P96" s="50"/>
      <c r="Q96" s="40"/>
      <c r="R96" s="40"/>
      <c r="S96" s="40"/>
      <c r="T96" s="40"/>
      <c r="U96" s="40"/>
      <c r="V96" s="40"/>
      <c r="W96" s="35"/>
    </row>
    <row r="97" spans="1:23" ht="14.25" customHeight="1">
      <c r="A97" s="28" t="s">
        <v>221</v>
      </c>
      <c r="B97" s="19"/>
      <c r="C97" s="78" t="s">
        <v>206</v>
      </c>
      <c r="D97" s="30" t="s">
        <v>16</v>
      </c>
      <c r="E97" s="30" t="s">
        <v>18</v>
      </c>
      <c r="F97" s="30" t="s">
        <v>14</v>
      </c>
      <c r="G97" s="30" t="s">
        <v>107</v>
      </c>
      <c r="H97" s="30" t="s">
        <v>111</v>
      </c>
      <c r="I97" s="30" t="s">
        <v>115</v>
      </c>
      <c r="K97" s="107" t="str">
        <f>K100</f>
        <v>88,8</v>
      </c>
      <c r="L97" s="108" t="str">
        <f>L100</f>
        <v>61,0</v>
      </c>
      <c r="M97" s="108" t="str">
        <f>M100</f>
        <v>61,0</v>
      </c>
      <c r="P97" s="50"/>
      <c r="Q97" s="40"/>
      <c r="R97" s="40"/>
      <c r="S97" s="40"/>
      <c r="T97" s="40"/>
      <c r="U97" s="40"/>
      <c r="V97" s="40"/>
      <c r="W97" s="35"/>
    </row>
    <row r="98" spans="1:23" ht="14.25" customHeight="1">
      <c r="A98" s="28" t="s">
        <v>170</v>
      </c>
      <c r="B98" s="19"/>
      <c r="C98" s="25"/>
      <c r="K98" s="107"/>
      <c r="L98" s="108"/>
      <c r="M98" s="108"/>
      <c r="P98" s="50"/>
      <c r="Q98" s="40"/>
      <c r="R98" s="40"/>
      <c r="S98" s="40"/>
      <c r="T98" s="40"/>
      <c r="U98" s="40"/>
      <c r="V98" s="40"/>
      <c r="W98" s="35"/>
    </row>
    <row r="99" spans="1:23" ht="14.25" customHeight="1">
      <c r="A99" s="28" t="s">
        <v>171</v>
      </c>
      <c r="B99" s="19"/>
      <c r="C99" s="78" t="s">
        <v>206</v>
      </c>
      <c r="D99" s="30" t="s">
        <v>16</v>
      </c>
      <c r="E99" s="30" t="s">
        <v>18</v>
      </c>
      <c r="F99" s="30" t="s">
        <v>14</v>
      </c>
      <c r="G99" s="30" t="s">
        <v>107</v>
      </c>
      <c r="H99" s="30" t="s">
        <v>21</v>
      </c>
      <c r="I99" s="30" t="s">
        <v>115</v>
      </c>
      <c r="K99" s="107" t="str">
        <f>K100</f>
        <v>88,8</v>
      </c>
      <c r="L99" s="108">
        <v>0</v>
      </c>
      <c r="M99" s="108">
        <v>0</v>
      </c>
      <c r="P99" s="50"/>
      <c r="Q99" s="40"/>
      <c r="R99" s="40"/>
      <c r="S99" s="40"/>
      <c r="T99" s="40"/>
      <c r="U99" s="40"/>
      <c r="V99" s="40"/>
      <c r="W99" s="35"/>
    </row>
    <row r="100" spans="1:23" ht="14.25" customHeight="1">
      <c r="A100" s="5" t="s">
        <v>172</v>
      </c>
      <c r="B100" s="19"/>
      <c r="C100" s="78" t="s">
        <v>206</v>
      </c>
      <c r="D100" s="30" t="s">
        <v>16</v>
      </c>
      <c r="E100" s="30" t="s">
        <v>18</v>
      </c>
      <c r="F100" s="30" t="s">
        <v>14</v>
      </c>
      <c r="G100" s="30" t="s">
        <v>107</v>
      </c>
      <c r="H100" s="30" t="s">
        <v>21</v>
      </c>
      <c r="I100" s="30" t="s">
        <v>117</v>
      </c>
      <c r="K100" s="107" t="str">
        <f>K102</f>
        <v>88,8</v>
      </c>
      <c r="L100" s="108" t="str">
        <f>L102</f>
        <v>61,0</v>
      </c>
      <c r="M100" s="108" t="str">
        <f>M102</f>
        <v>61,0</v>
      </c>
      <c r="N100" s="15">
        <f>N102</f>
        <v>238496</v>
      </c>
      <c r="O100" s="15">
        <f>O102</f>
        <v>254189</v>
      </c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>
      <c r="A101" s="5" t="s">
        <v>158</v>
      </c>
      <c r="B101" s="19"/>
      <c r="C101" s="25"/>
      <c r="K101" s="107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>
      <c r="A102" s="5" t="s">
        <v>159</v>
      </c>
      <c r="B102" s="19"/>
      <c r="C102" s="78" t="s">
        <v>206</v>
      </c>
      <c r="D102" s="30" t="s">
        <v>16</v>
      </c>
      <c r="E102" s="30" t="str">
        <f>E93</f>
        <v>10</v>
      </c>
      <c r="F102" s="30" t="s">
        <v>14</v>
      </c>
      <c r="G102" s="30" t="s">
        <v>107</v>
      </c>
      <c r="H102" s="30" t="s">
        <v>21</v>
      </c>
      <c r="I102" s="30" t="s">
        <v>117</v>
      </c>
      <c r="J102" s="30" t="s">
        <v>161</v>
      </c>
      <c r="K102" s="30" t="s">
        <v>294</v>
      </c>
      <c r="L102" s="32" t="s">
        <v>203</v>
      </c>
      <c r="M102" s="32" t="s">
        <v>203</v>
      </c>
      <c r="N102" s="56">
        <f>24567+213947-18</f>
        <v>238496</v>
      </c>
      <c r="O102" s="56">
        <f>27116+227094-21</f>
        <v>254189</v>
      </c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5" t="s">
        <v>36</v>
      </c>
      <c r="B103" s="19"/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57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58</v>
      </c>
      <c r="B105" s="19"/>
      <c r="C105" s="25"/>
      <c r="D105" s="32" t="e">
        <f>#REF!</f>
        <v>#REF!</v>
      </c>
      <c r="E105" s="32" t="e">
        <f>#REF!</f>
        <v>#REF!</v>
      </c>
      <c r="F105" s="32"/>
      <c r="G105" s="32"/>
      <c r="H105" s="32"/>
      <c r="I105" s="32" t="e">
        <f>#REF!</f>
        <v>#REF!</v>
      </c>
      <c r="J105" s="32" t="s">
        <v>55</v>
      </c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61</v>
      </c>
      <c r="B106" s="19"/>
      <c r="C106" s="2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57</v>
      </c>
      <c r="B107" s="19"/>
      <c r="C107" s="2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58</v>
      </c>
      <c r="B108" s="19"/>
      <c r="C108" s="2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62</v>
      </c>
      <c r="B109" s="19"/>
      <c r="C109" s="25"/>
      <c r="D109" s="32" t="e">
        <f>#REF!</f>
        <v>#REF!</v>
      </c>
      <c r="E109" s="32" t="e">
        <f>#REF!</f>
        <v>#REF!</v>
      </c>
      <c r="F109" s="32"/>
      <c r="G109" s="32"/>
      <c r="H109" s="32"/>
      <c r="I109" s="32" t="e">
        <f>#REF!</f>
        <v>#REF!</v>
      </c>
      <c r="J109" s="32" t="s">
        <v>56</v>
      </c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63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52</v>
      </c>
      <c r="B111" s="19"/>
      <c r="C111" s="2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59</v>
      </c>
      <c r="B112" s="19"/>
      <c r="C112" s="25"/>
      <c r="D112" s="32" t="e">
        <f>#REF!</f>
        <v>#REF!</v>
      </c>
      <c r="E112" s="32" t="e">
        <f>#REF!</f>
        <v>#REF!</v>
      </c>
      <c r="F112" s="32"/>
      <c r="G112" s="32"/>
      <c r="H112" s="32"/>
      <c r="I112" s="30" t="e">
        <f>#REF!</f>
        <v>#REF!</v>
      </c>
      <c r="J112" s="32" t="s">
        <v>54</v>
      </c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60</v>
      </c>
      <c r="B113" s="19"/>
      <c r="C113" s="25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1</v>
      </c>
      <c r="B114" s="19"/>
      <c r="C114" s="2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0</v>
      </c>
      <c r="B115" s="19"/>
      <c r="C115" s="2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72</v>
      </c>
      <c r="B116" s="19"/>
      <c r="C116" s="25"/>
      <c r="D116" s="32" t="e">
        <f>#REF!</f>
        <v>#REF!</v>
      </c>
      <c r="E116" s="32" t="e">
        <f>#REF!</f>
        <v>#REF!</v>
      </c>
      <c r="F116" s="32"/>
      <c r="G116" s="32"/>
      <c r="H116" s="32"/>
      <c r="I116" s="30" t="e">
        <f>#REF!</f>
        <v>#REF!</v>
      </c>
      <c r="J116" s="32" t="s">
        <v>55</v>
      </c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73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1</v>
      </c>
      <c r="B118" s="19"/>
      <c r="C118" s="25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2</v>
      </c>
      <c r="B119" s="19"/>
      <c r="C119" s="25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74</v>
      </c>
      <c r="B120" s="19"/>
      <c r="C120" s="25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 hidden="1">
      <c r="A121" s="28" t="s">
        <v>3</v>
      </c>
      <c r="B121" s="19"/>
      <c r="C121" s="25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 hidden="1">
      <c r="A122" s="28" t="s">
        <v>75</v>
      </c>
      <c r="B122" s="19"/>
      <c r="C122" s="25"/>
      <c r="D122" s="32" t="e">
        <f>#REF!</f>
        <v>#REF!</v>
      </c>
      <c r="E122" s="32" t="e">
        <f>#REF!</f>
        <v>#REF!</v>
      </c>
      <c r="F122" s="32"/>
      <c r="G122" s="32"/>
      <c r="H122" s="32"/>
      <c r="I122" s="30" t="e">
        <f>#REF!</f>
        <v>#REF!</v>
      </c>
      <c r="J122" s="32" t="s">
        <v>56</v>
      </c>
      <c r="K122" s="32"/>
      <c r="L122" s="32"/>
      <c r="M122" s="32"/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 hidden="1">
      <c r="A123" s="28" t="s">
        <v>53</v>
      </c>
      <c r="B123" s="19"/>
      <c r="C123" s="25"/>
      <c r="D123" s="32"/>
      <c r="E123" s="32"/>
      <c r="F123" s="32"/>
      <c r="G123" s="32"/>
      <c r="H123" s="32"/>
      <c r="J123" s="32"/>
      <c r="K123" s="32"/>
      <c r="L123" s="32"/>
      <c r="M123" s="32"/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 hidden="1">
      <c r="A124" s="28" t="s">
        <v>64</v>
      </c>
      <c r="B124" s="19"/>
      <c r="C124" s="25"/>
      <c r="D124" s="32" t="e">
        <f>#REF!</f>
        <v>#REF!</v>
      </c>
      <c r="E124" s="32" t="e">
        <f>#REF!</f>
        <v>#REF!</v>
      </c>
      <c r="F124" s="32"/>
      <c r="G124" s="32"/>
      <c r="H124" s="32"/>
      <c r="I124" s="30" t="e">
        <f>#REF!</f>
        <v>#REF!</v>
      </c>
      <c r="J124" s="32" t="s">
        <v>4</v>
      </c>
      <c r="K124" s="32"/>
      <c r="L124" s="32"/>
      <c r="M124" s="32"/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 hidden="1">
      <c r="A125" s="28" t="s">
        <v>65</v>
      </c>
      <c r="B125" s="19"/>
      <c r="C125" s="25"/>
      <c r="D125" s="32"/>
      <c r="E125" s="32"/>
      <c r="F125" s="32"/>
      <c r="G125" s="32"/>
      <c r="H125" s="32"/>
      <c r="J125" s="32"/>
      <c r="K125" s="32"/>
      <c r="L125" s="32"/>
      <c r="M125" s="32"/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 hidden="1">
      <c r="A126" s="28" t="s">
        <v>66</v>
      </c>
      <c r="B126" s="19"/>
      <c r="C126" s="25"/>
      <c r="D126" s="32"/>
      <c r="E126" s="32"/>
      <c r="F126" s="32"/>
      <c r="G126" s="32"/>
      <c r="H126" s="32"/>
      <c r="J126" s="32"/>
      <c r="K126" s="32"/>
      <c r="L126" s="32"/>
      <c r="M126" s="32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 hidden="1">
      <c r="A127" s="28" t="s">
        <v>5</v>
      </c>
      <c r="B127" s="19"/>
      <c r="C127" s="25"/>
      <c r="D127" s="32"/>
      <c r="E127" s="32"/>
      <c r="F127" s="32"/>
      <c r="G127" s="32"/>
      <c r="H127" s="32"/>
      <c r="J127" s="32"/>
      <c r="K127" s="32"/>
      <c r="L127" s="32"/>
      <c r="M127" s="32"/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 hidden="1">
      <c r="A128" s="28" t="s">
        <v>6</v>
      </c>
      <c r="B128" s="19"/>
      <c r="C128" s="25"/>
      <c r="D128" s="32"/>
      <c r="E128" s="32"/>
      <c r="F128" s="32"/>
      <c r="G128" s="32"/>
      <c r="H128" s="32"/>
      <c r="J128" s="32"/>
      <c r="K128" s="32"/>
      <c r="L128" s="32"/>
      <c r="M128" s="32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 hidden="1">
      <c r="A129" s="28" t="s">
        <v>67</v>
      </c>
      <c r="B129" s="19"/>
      <c r="C129" s="25"/>
      <c r="D129" s="32"/>
      <c r="E129" s="32"/>
      <c r="F129" s="32"/>
      <c r="G129" s="32"/>
      <c r="H129" s="32"/>
      <c r="J129" s="32"/>
      <c r="K129" s="32"/>
      <c r="L129" s="32"/>
      <c r="M129" s="32"/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 hidden="1">
      <c r="A130" s="28" t="s">
        <v>68</v>
      </c>
      <c r="B130" s="19"/>
      <c r="C130" s="25"/>
      <c r="D130" s="32"/>
      <c r="E130" s="32"/>
      <c r="F130" s="32"/>
      <c r="G130" s="32"/>
      <c r="H130" s="32"/>
      <c r="J130" s="32"/>
      <c r="K130" s="32"/>
      <c r="L130" s="32"/>
      <c r="M130" s="32"/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 hidden="1">
      <c r="A131" s="28" t="s">
        <v>69</v>
      </c>
      <c r="B131" s="19"/>
      <c r="C131" s="25"/>
      <c r="D131" s="32" t="e">
        <f>#REF!</f>
        <v>#REF!</v>
      </c>
      <c r="E131" s="32" t="e">
        <f>#REF!</f>
        <v>#REF!</v>
      </c>
      <c r="F131" s="32"/>
      <c r="G131" s="32"/>
      <c r="H131" s="32"/>
      <c r="I131" s="30" t="e">
        <f>#REF!</f>
        <v>#REF!</v>
      </c>
      <c r="J131" s="32" t="s">
        <v>7</v>
      </c>
      <c r="K131" s="32"/>
      <c r="L131" s="32"/>
      <c r="M131" s="32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96" t="s">
        <v>90</v>
      </c>
      <c r="B132" s="19"/>
      <c r="C132" s="93" t="s">
        <v>206</v>
      </c>
      <c r="D132" s="33" t="s">
        <v>21</v>
      </c>
      <c r="E132" s="33"/>
      <c r="F132" s="33"/>
      <c r="G132" s="33"/>
      <c r="H132" s="33"/>
      <c r="J132" s="32"/>
      <c r="K132" s="109">
        <f>K133+K153</f>
        <v>3253.5</v>
      </c>
      <c r="L132" s="109">
        <f>L133</f>
        <v>1831.7</v>
      </c>
      <c r="M132" s="109">
        <f>M133</f>
        <v>1921.4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96" t="s">
        <v>91</v>
      </c>
      <c r="B133" s="19"/>
      <c r="C133" s="93" t="s">
        <v>206</v>
      </c>
      <c r="D133" s="33" t="s">
        <v>21</v>
      </c>
      <c r="E133" s="33" t="s">
        <v>92</v>
      </c>
      <c r="F133" s="33"/>
      <c r="G133" s="33"/>
      <c r="H133" s="33"/>
      <c r="J133" s="32"/>
      <c r="K133" s="109">
        <f>K136</f>
        <v>3250.5</v>
      </c>
      <c r="L133" s="109">
        <f>L136</f>
        <v>1831.7</v>
      </c>
      <c r="M133" s="109">
        <f>M136</f>
        <v>1921.4</v>
      </c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28" t="s">
        <v>109</v>
      </c>
      <c r="B134" s="19"/>
      <c r="C134" s="93"/>
      <c r="D134" s="33"/>
      <c r="E134" s="33"/>
      <c r="F134" s="33"/>
      <c r="G134" s="33"/>
      <c r="H134" s="33"/>
      <c r="J134" s="32"/>
      <c r="K134" s="108"/>
      <c r="L134" s="32"/>
      <c r="M134" s="33"/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220</v>
      </c>
      <c r="B135" s="19"/>
      <c r="C135" s="93"/>
      <c r="D135" s="33"/>
      <c r="E135" s="33"/>
      <c r="F135" s="33"/>
      <c r="G135" s="33"/>
      <c r="H135" s="33"/>
      <c r="J135" s="32"/>
      <c r="K135" s="108"/>
      <c r="L135" s="32"/>
      <c r="M135" s="33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221</v>
      </c>
      <c r="B136" s="19"/>
      <c r="C136" s="78" t="s">
        <v>206</v>
      </c>
      <c r="D136" s="32" t="s">
        <v>21</v>
      </c>
      <c r="E136" s="32" t="s">
        <v>92</v>
      </c>
      <c r="F136" s="32" t="s">
        <v>14</v>
      </c>
      <c r="G136" s="32" t="s">
        <v>107</v>
      </c>
      <c r="H136" s="32" t="s">
        <v>111</v>
      </c>
      <c r="I136" s="32" t="s">
        <v>115</v>
      </c>
      <c r="J136" s="32"/>
      <c r="K136" s="108">
        <f>K139</f>
        <v>3250.5</v>
      </c>
      <c r="L136" s="108">
        <f>L139</f>
        <v>1831.7</v>
      </c>
      <c r="M136" s="108">
        <f>M139</f>
        <v>1921.4</v>
      </c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28" t="s">
        <v>173</v>
      </c>
      <c r="B137" s="19"/>
      <c r="C137" s="78"/>
      <c r="D137" s="32"/>
      <c r="E137" s="32"/>
      <c r="F137" s="32"/>
      <c r="G137" s="32"/>
      <c r="H137" s="32"/>
      <c r="I137" s="32"/>
      <c r="J137" s="32"/>
      <c r="K137" s="108"/>
      <c r="L137" s="108"/>
      <c r="M137" s="108"/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28" t="s">
        <v>174</v>
      </c>
      <c r="B138" s="19"/>
      <c r="C138" s="78"/>
      <c r="D138" s="32"/>
      <c r="E138" s="32"/>
      <c r="F138" s="32"/>
      <c r="G138" s="32"/>
      <c r="H138" s="32"/>
      <c r="I138" s="32"/>
      <c r="J138" s="32"/>
      <c r="K138" s="108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28" t="s">
        <v>175</v>
      </c>
      <c r="B139" s="19"/>
      <c r="C139" s="78" t="s">
        <v>206</v>
      </c>
      <c r="D139" s="32" t="s">
        <v>21</v>
      </c>
      <c r="E139" s="32" t="s">
        <v>92</v>
      </c>
      <c r="F139" s="32" t="s">
        <v>14</v>
      </c>
      <c r="G139" s="32" t="s">
        <v>107</v>
      </c>
      <c r="H139" s="32" t="s">
        <v>14</v>
      </c>
      <c r="I139" s="32" t="s">
        <v>115</v>
      </c>
      <c r="J139" s="32"/>
      <c r="K139" s="108">
        <f>K141+K146+K150</f>
        <v>3250.5</v>
      </c>
      <c r="L139" s="108">
        <f>L141+L146+L150</f>
        <v>1831.7</v>
      </c>
      <c r="M139" s="108">
        <f>M141+M146+M150</f>
        <v>1921.4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176</v>
      </c>
      <c r="B140" s="19"/>
      <c r="D140" s="1"/>
      <c r="E140" s="1"/>
      <c r="F140" s="1"/>
      <c r="G140" s="1"/>
      <c r="H140" s="1"/>
      <c r="I140" s="1"/>
      <c r="J140" s="1"/>
      <c r="K140" s="112"/>
      <c r="L140" s="112"/>
      <c r="M140" s="112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28" t="s">
        <v>177</v>
      </c>
      <c r="B141" s="19"/>
      <c r="C141" s="78" t="s">
        <v>206</v>
      </c>
      <c r="D141" s="32" t="s">
        <v>21</v>
      </c>
      <c r="E141" s="32" t="s">
        <v>92</v>
      </c>
      <c r="F141" s="32" t="s">
        <v>14</v>
      </c>
      <c r="G141" s="32" t="s">
        <v>107</v>
      </c>
      <c r="H141" s="32" t="s">
        <v>14</v>
      </c>
      <c r="I141" s="30" t="s">
        <v>118</v>
      </c>
      <c r="J141" s="32"/>
      <c r="K141" s="108">
        <f>K143</f>
        <v>897.5</v>
      </c>
      <c r="L141" s="108">
        <f>L143</f>
        <v>654.7</v>
      </c>
      <c r="M141" s="108">
        <f>M143</f>
        <v>744.4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5" t="s">
        <v>158</v>
      </c>
      <c r="B142" s="19"/>
      <c r="C142" s="25"/>
      <c r="D142" s="32"/>
      <c r="E142" s="32"/>
      <c r="F142" s="32"/>
      <c r="G142" s="32"/>
      <c r="H142" s="32"/>
      <c r="J142" s="32"/>
      <c r="K142" s="108"/>
      <c r="L142" s="108"/>
      <c r="M142" s="108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5" t="s">
        <v>159</v>
      </c>
      <c r="B143" s="19"/>
      <c r="C143" s="78" t="s">
        <v>206</v>
      </c>
      <c r="D143" s="32" t="s">
        <v>21</v>
      </c>
      <c r="E143" s="32" t="s">
        <v>92</v>
      </c>
      <c r="F143" s="32" t="s">
        <v>14</v>
      </c>
      <c r="G143" s="32" t="s">
        <v>107</v>
      </c>
      <c r="H143" s="32" t="s">
        <v>14</v>
      </c>
      <c r="I143" s="30" t="s">
        <v>118</v>
      </c>
      <c r="J143" s="32" t="s">
        <v>161</v>
      </c>
      <c r="K143" s="108">
        <v>897.5</v>
      </c>
      <c r="L143" s="108">
        <v>654.7</v>
      </c>
      <c r="M143" s="108">
        <v>744.4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28" t="s">
        <v>178</v>
      </c>
      <c r="B144" s="19"/>
      <c r="C144" s="25"/>
      <c r="D144" s="32"/>
      <c r="E144" s="32"/>
      <c r="F144" s="32"/>
      <c r="G144" s="32"/>
      <c r="H144" s="32"/>
      <c r="J144" s="32"/>
      <c r="K144" s="32"/>
      <c r="L144" s="108"/>
      <c r="M144" s="108"/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28" t="s">
        <v>179</v>
      </c>
      <c r="B145" s="19"/>
      <c r="C145" s="25"/>
      <c r="D145" s="32"/>
      <c r="E145" s="32"/>
      <c r="F145" s="32"/>
      <c r="G145" s="32"/>
      <c r="H145" s="32"/>
      <c r="J145" s="32"/>
      <c r="K145" s="32"/>
      <c r="L145" s="108"/>
      <c r="M145" s="108"/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28" t="s">
        <v>253</v>
      </c>
      <c r="B146" s="19"/>
      <c r="C146" s="78" t="s">
        <v>206</v>
      </c>
      <c r="D146" s="32" t="s">
        <v>21</v>
      </c>
      <c r="E146" s="32" t="s">
        <v>92</v>
      </c>
      <c r="F146" s="32" t="s">
        <v>14</v>
      </c>
      <c r="G146" s="32" t="s">
        <v>107</v>
      </c>
      <c r="H146" s="32" t="s">
        <v>14</v>
      </c>
      <c r="I146" s="30" t="s">
        <v>226</v>
      </c>
      <c r="J146" s="32"/>
      <c r="K146" s="108" t="str">
        <f>K148</f>
        <v>118</v>
      </c>
      <c r="L146" s="108">
        <f>L148</f>
        <v>59</v>
      </c>
      <c r="M146" s="108">
        <f>M148</f>
        <v>59</v>
      </c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5" t="s">
        <v>158</v>
      </c>
      <c r="B147" s="19"/>
      <c r="C147" s="25"/>
      <c r="D147" s="32"/>
      <c r="E147" s="32"/>
      <c r="F147" s="32"/>
      <c r="G147" s="32"/>
      <c r="H147" s="32"/>
      <c r="J147" s="32"/>
      <c r="K147" s="32"/>
      <c r="L147" s="108"/>
      <c r="M147" s="108"/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5" t="s">
        <v>159</v>
      </c>
      <c r="B148" s="19"/>
      <c r="C148" s="78" t="s">
        <v>206</v>
      </c>
      <c r="D148" s="32" t="s">
        <v>21</v>
      </c>
      <c r="E148" s="32" t="s">
        <v>92</v>
      </c>
      <c r="F148" s="32" t="s">
        <v>14</v>
      </c>
      <c r="G148" s="32" t="s">
        <v>107</v>
      </c>
      <c r="H148" s="32" t="s">
        <v>14</v>
      </c>
      <c r="I148" s="30" t="s">
        <v>226</v>
      </c>
      <c r="J148" s="32" t="s">
        <v>161</v>
      </c>
      <c r="K148" s="32" t="s">
        <v>282</v>
      </c>
      <c r="L148" s="108">
        <v>59</v>
      </c>
      <c r="M148" s="108">
        <v>59</v>
      </c>
      <c r="N148" s="56"/>
      <c r="O148" s="56"/>
      <c r="P148" s="50"/>
      <c r="Q148" s="40"/>
      <c r="R148" s="40"/>
      <c r="S148" s="40"/>
      <c r="T148" s="40"/>
      <c r="U148" s="40"/>
      <c r="V148" s="40"/>
      <c r="W148" s="35"/>
    </row>
    <row r="149" spans="1:23" ht="14.25" customHeight="1">
      <c r="A149" s="28" t="s">
        <v>224</v>
      </c>
      <c r="B149" s="19"/>
      <c r="C149" s="25"/>
      <c r="D149" s="32"/>
      <c r="E149" s="32"/>
      <c r="F149" s="32"/>
      <c r="G149" s="32"/>
      <c r="H149" s="32"/>
      <c r="J149" s="32"/>
      <c r="K149" s="32"/>
      <c r="L149" s="108"/>
      <c r="M149" s="108"/>
      <c r="N149" s="56"/>
      <c r="O149" s="56"/>
      <c r="P149" s="50"/>
      <c r="Q149" s="40"/>
      <c r="R149" s="40"/>
      <c r="S149" s="40"/>
      <c r="T149" s="40"/>
      <c r="U149" s="40"/>
      <c r="V149" s="40"/>
      <c r="W149" s="35"/>
    </row>
    <row r="150" spans="1:23" ht="14.25" customHeight="1">
      <c r="A150" s="28" t="s">
        <v>225</v>
      </c>
      <c r="B150" s="19"/>
      <c r="C150" s="78" t="s">
        <v>206</v>
      </c>
      <c r="D150" s="32" t="s">
        <v>21</v>
      </c>
      <c r="E150" s="32" t="s">
        <v>92</v>
      </c>
      <c r="F150" s="32" t="s">
        <v>14</v>
      </c>
      <c r="G150" s="32" t="s">
        <v>107</v>
      </c>
      <c r="H150" s="32" t="s">
        <v>14</v>
      </c>
      <c r="I150" s="30" t="s">
        <v>142</v>
      </c>
      <c r="J150" s="32"/>
      <c r="K150" s="108" t="str">
        <f>K152</f>
        <v>2235</v>
      </c>
      <c r="L150" s="108" t="str">
        <f>L152</f>
        <v>1118</v>
      </c>
      <c r="M150" s="108" t="str">
        <f>M152</f>
        <v>1118</v>
      </c>
      <c r="N150" s="56"/>
      <c r="O150" s="56"/>
      <c r="P150" s="50"/>
      <c r="Q150" s="40"/>
      <c r="R150" s="40"/>
      <c r="S150" s="40"/>
      <c r="T150" s="40"/>
      <c r="U150" s="40"/>
      <c r="V150" s="40"/>
      <c r="W150" s="35"/>
    </row>
    <row r="151" spans="1:23" ht="14.25" customHeight="1">
      <c r="A151" s="5" t="s">
        <v>158</v>
      </c>
      <c r="B151" s="19"/>
      <c r="C151" s="25"/>
      <c r="D151" s="32"/>
      <c r="E151" s="32"/>
      <c r="F151" s="32"/>
      <c r="G151" s="32"/>
      <c r="H151" s="32"/>
      <c r="J151" s="32"/>
      <c r="K151" s="32"/>
      <c r="L151" s="32"/>
      <c r="M151" s="32"/>
      <c r="N151" s="56"/>
      <c r="O151" s="56"/>
      <c r="P151" s="50"/>
      <c r="Q151" s="40"/>
      <c r="R151" s="40"/>
      <c r="S151" s="40"/>
      <c r="T151" s="40"/>
      <c r="U151" s="40"/>
      <c r="V151" s="40"/>
      <c r="W151" s="35"/>
    </row>
    <row r="152" spans="1:23" ht="14.25" customHeight="1">
      <c r="A152" s="5" t="s">
        <v>159</v>
      </c>
      <c r="B152" s="19"/>
      <c r="C152" s="78" t="s">
        <v>206</v>
      </c>
      <c r="D152" s="32" t="s">
        <v>21</v>
      </c>
      <c r="E152" s="32" t="s">
        <v>92</v>
      </c>
      <c r="F152" s="32" t="s">
        <v>14</v>
      </c>
      <c r="G152" s="32" t="s">
        <v>107</v>
      </c>
      <c r="H152" s="32" t="s">
        <v>14</v>
      </c>
      <c r="I152" s="30" t="s">
        <v>142</v>
      </c>
      <c r="J152" s="32" t="s">
        <v>161</v>
      </c>
      <c r="K152" s="32" t="s">
        <v>204</v>
      </c>
      <c r="L152" s="32" t="s">
        <v>205</v>
      </c>
      <c r="M152" s="32" t="s">
        <v>205</v>
      </c>
      <c r="N152" s="56"/>
      <c r="O152" s="56"/>
      <c r="P152" s="50"/>
      <c r="Q152" s="40"/>
      <c r="R152" s="40"/>
      <c r="S152" s="40"/>
      <c r="T152" s="40"/>
      <c r="U152" s="40"/>
      <c r="V152" s="40"/>
      <c r="W152" s="35"/>
    </row>
    <row r="153" spans="1:23" ht="14.25" customHeight="1">
      <c r="A153" s="65" t="s">
        <v>270</v>
      </c>
      <c r="B153" s="19"/>
      <c r="C153" s="93" t="s">
        <v>206</v>
      </c>
      <c r="D153" s="33" t="s">
        <v>21</v>
      </c>
      <c r="E153" s="33" t="s">
        <v>272</v>
      </c>
      <c r="F153" s="32"/>
      <c r="G153" s="32"/>
      <c r="H153" s="32"/>
      <c r="J153" s="32"/>
      <c r="K153" s="126" t="str">
        <f>K154</f>
        <v>3,0</v>
      </c>
      <c r="L153" s="126" t="str">
        <f>L154</f>
        <v>0</v>
      </c>
      <c r="M153" s="126" t="str">
        <f>M154</f>
        <v>0</v>
      </c>
      <c r="N153" s="56"/>
      <c r="O153" s="56"/>
      <c r="P153" s="50"/>
      <c r="Q153" s="40"/>
      <c r="R153" s="40"/>
      <c r="S153" s="40"/>
      <c r="T153" s="40"/>
      <c r="U153" s="40"/>
      <c r="V153" s="40"/>
      <c r="W153" s="35"/>
    </row>
    <row r="154" spans="1:23" ht="14.25" customHeight="1">
      <c r="A154" s="5" t="s">
        <v>271</v>
      </c>
      <c r="B154" s="19"/>
      <c r="C154" s="78" t="s">
        <v>206</v>
      </c>
      <c r="D154" s="32" t="s">
        <v>21</v>
      </c>
      <c r="E154" s="32" t="s">
        <v>272</v>
      </c>
      <c r="F154" s="32" t="s">
        <v>101</v>
      </c>
      <c r="G154" s="32" t="s">
        <v>105</v>
      </c>
      <c r="H154" s="32" t="s">
        <v>111</v>
      </c>
      <c r="I154" s="30" t="s">
        <v>273</v>
      </c>
      <c r="J154" s="32"/>
      <c r="K154" s="129" t="str">
        <f>K156</f>
        <v>3,0</v>
      </c>
      <c r="L154" s="129" t="str">
        <f>L156</f>
        <v>0</v>
      </c>
      <c r="M154" s="129" t="str">
        <f>M156</f>
        <v>0</v>
      </c>
      <c r="N154" s="56"/>
      <c r="O154" s="56"/>
      <c r="P154" s="50"/>
      <c r="Q154" s="40"/>
      <c r="R154" s="40"/>
      <c r="S154" s="40"/>
      <c r="T154" s="40"/>
      <c r="U154" s="40"/>
      <c r="V154" s="40"/>
      <c r="W154" s="35"/>
    </row>
    <row r="155" spans="1:23" ht="14.25" customHeight="1">
      <c r="A155" s="5" t="s">
        <v>158</v>
      </c>
      <c r="B155" s="19"/>
      <c r="C155" s="78"/>
      <c r="D155" s="32"/>
      <c r="E155" s="32"/>
      <c r="F155" s="32"/>
      <c r="G155" s="32"/>
      <c r="H155" s="32"/>
      <c r="J155" s="32"/>
      <c r="K155" s="32"/>
      <c r="L155" s="32"/>
      <c r="M155" s="32"/>
      <c r="N155" s="56"/>
      <c r="O155" s="56"/>
      <c r="P155" s="50"/>
      <c r="Q155" s="40"/>
      <c r="R155" s="40"/>
      <c r="S155" s="40"/>
      <c r="T155" s="40"/>
      <c r="U155" s="40"/>
      <c r="V155" s="40"/>
      <c r="W155" s="35"/>
    </row>
    <row r="156" spans="1:23" ht="14.25" customHeight="1">
      <c r="A156" s="5" t="s">
        <v>159</v>
      </c>
      <c r="B156" s="19"/>
      <c r="C156" s="78" t="s">
        <v>206</v>
      </c>
      <c r="D156" s="32" t="s">
        <v>21</v>
      </c>
      <c r="E156" s="32" t="s">
        <v>272</v>
      </c>
      <c r="F156" s="32" t="s">
        <v>101</v>
      </c>
      <c r="G156" s="32" t="s">
        <v>105</v>
      </c>
      <c r="H156" s="32" t="s">
        <v>111</v>
      </c>
      <c r="I156" s="30" t="s">
        <v>273</v>
      </c>
      <c r="J156" s="32" t="s">
        <v>161</v>
      </c>
      <c r="K156" s="32" t="s">
        <v>274</v>
      </c>
      <c r="L156" s="32" t="s">
        <v>107</v>
      </c>
      <c r="M156" s="32" t="s">
        <v>107</v>
      </c>
      <c r="N156" s="56"/>
      <c r="O156" s="56"/>
      <c r="P156" s="50"/>
      <c r="Q156" s="40"/>
      <c r="R156" s="40"/>
      <c r="S156" s="40"/>
      <c r="T156" s="40"/>
      <c r="U156" s="40"/>
      <c r="V156" s="40"/>
      <c r="W156" s="35"/>
    </row>
    <row r="157" spans="1:23" ht="14.25" customHeight="1">
      <c r="A157" s="20" t="s">
        <v>9</v>
      </c>
      <c r="B157" s="17"/>
      <c r="C157" s="93" t="s">
        <v>206</v>
      </c>
      <c r="D157" s="14" t="s">
        <v>17</v>
      </c>
      <c r="K157" s="109">
        <f>K159+K170</f>
        <v>3075.4</v>
      </c>
      <c r="L157" s="109">
        <f>L159+L170</f>
        <v>2416</v>
      </c>
      <c r="M157" s="102">
        <f>M159+M170</f>
        <v>2355</v>
      </c>
      <c r="N157" s="18" t="e">
        <f>#REF!</f>
        <v>#REF!</v>
      </c>
      <c r="O157" s="18" t="e">
        <f>#REF!</f>
        <v>#REF!</v>
      </c>
      <c r="P157" s="51"/>
      <c r="Q157" s="16"/>
      <c r="R157" s="16"/>
      <c r="S157" s="16"/>
      <c r="T157" s="16"/>
      <c r="U157" s="16"/>
      <c r="V157" s="16"/>
      <c r="W157" s="35"/>
    </row>
    <row r="158" spans="1:23" ht="1.5" customHeight="1" hidden="1">
      <c r="A158" s="27"/>
      <c r="B158" s="17"/>
      <c r="C158" s="73"/>
      <c r="D158" s="14"/>
      <c r="E158" s="14"/>
      <c r="F158" s="14"/>
      <c r="G158" s="14"/>
      <c r="H158" s="14"/>
      <c r="I158" s="14"/>
      <c r="J158" s="14"/>
      <c r="K158" s="102"/>
      <c r="L158" s="102"/>
      <c r="M158" s="102"/>
      <c r="N158" s="10"/>
      <c r="O158" s="18"/>
      <c r="P158" s="51"/>
      <c r="Q158" s="16"/>
      <c r="R158" s="16"/>
      <c r="S158" s="16"/>
      <c r="T158" s="16"/>
      <c r="U158" s="16"/>
      <c r="V158" s="16"/>
      <c r="W158" s="35"/>
    </row>
    <row r="159" spans="1:23" ht="15.75" customHeight="1">
      <c r="A159" s="65" t="s">
        <v>212</v>
      </c>
      <c r="B159" s="17"/>
      <c r="C159" s="93" t="s">
        <v>206</v>
      </c>
      <c r="D159" s="14" t="s">
        <v>17</v>
      </c>
      <c r="E159" s="14" t="s">
        <v>15</v>
      </c>
      <c r="F159" s="14"/>
      <c r="G159" s="14"/>
      <c r="H159" s="14"/>
      <c r="I159" s="14"/>
      <c r="J159" s="14"/>
      <c r="K159" s="102">
        <f>K162</f>
        <v>300</v>
      </c>
      <c r="L159" s="102">
        <f>L162</f>
        <v>300</v>
      </c>
      <c r="M159" s="102">
        <f>M162</f>
        <v>300</v>
      </c>
      <c r="N159" s="10"/>
      <c r="O159" s="18"/>
      <c r="P159" s="51"/>
      <c r="Q159" s="16"/>
      <c r="R159" s="16"/>
      <c r="S159" s="16"/>
      <c r="T159" s="16"/>
      <c r="U159" s="16"/>
      <c r="V159" s="16"/>
      <c r="W159" s="35"/>
    </row>
    <row r="160" spans="1:23" ht="12.75" customHeight="1">
      <c r="A160" s="28" t="s">
        <v>109</v>
      </c>
      <c r="B160" s="17"/>
      <c r="C160" s="73"/>
      <c r="D160" s="14"/>
      <c r="E160" s="14"/>
      <c r="F160" s="14"/>
      <c r="G160" s="14"/>
      <c r="H160" s="14"/>
      <c r="I160" s="14"/>
      <c r="J160" s="14"/>
      <c r="K160" s="102"/>
      <c r="L160" s="102"/>
      <c r="M160" s="102"/>
      <c r="N160" s="10"/>
      <c r="O160" s="18"/>
      <c r="P160" s="51"/>
      <c r="Q160" s="16"/>
      <c r="R160" s="16"/>
      <c r="S160" s="16"/>
      <c r="T160" s="16"/>
      <c r="U160" s="16"/>
      <c r="V160" s="16"/>
      <c r="W160" s="35"/>
    </row>
    <row r="161" spans="1:23" ht="14.25" customHeight="1">
      <c r="A161" s="28" t="s">
        <v>220</v>
      </c>
      <c r="B161" s="17"/>
      <c r="C161" s="73"/>
      <c r="D161" s="14"/>
      <c r="E161" s="14"/>
      <c r="F161" s="14"/>
      <c r="G161" s="14"/>
      <c r="H161" s="14"/>
      <c r="I161" s="14"/>
      <c r="J161" s="14"/>
      <c r="K161" s="102"/>
      <c r="L161" s="102"/>
      <c r="M161" s="102"/>
      <c r="N161" s="10"/>
      <c r="O161" s="18"/>
      <c r="P161" s="51"/>
      <c r="Q161" s="16"/>
      <c r="R161" s="16"/>
      <c r="S161" s="16"/>
      <c r="T161" s="16"/>
      <c r="U161" s="16"/>
      <c r="V161" s="16"/>
      <c r="W161" s="35"/>
    </row>
    <row r="162" spans="1:23" ht="12" customHeight="1">
      <c r="A162" s="28" t="s">
        <v>221</v>
      </c>
      <c r="B162" s="17"/>
      <c r="C162" s="78" t="s">
        <v>206</v>
      </c>
      <c r="D162" s="32" t="s">
        <v>17</v>
      </c>
      <c r="E162" s="32" t="s">
        <v>15</v>
      </c>
      <c r="F162" s="32" t="s">
        <v>14</v>
      </c>
      <c r="G162" s="32" t="s">
        <v>107</v>
      </c>
      <c r="H162" s="32" t="s">
        <v>111</v>
      </c>
      <c r="I162" s="32" t="s">
        <v>115</v>
      </c>
      <c r="J162" s="14"/>
      <c r="K162" s="108">
        <v>300</v>
      </c>
      <c r="L162" s="108">
        <v>300</v>
      </c>
      <c r="M162" s="108">
        <v>300</v>
      </c>
      <c r="N162" s="10"/>
      <c r="O162" s="18"/>
      <c r="P162" s="51"/>
      <c r="Q162" s="16"/>
      <c r="R162" s="16"/>
      <c r="S162" s="16"/>
      <c r="T162" s="16"/>
      <c r="U162" s="16"/>
      <c r="V162" s="16"/>
      <c r="W162" s="35"/>
    </row>
    <row r="163" spans="1:23" ht="12" customHeight="1">
      <c r="A163" s="28" t="s">
        <v>249</v>
      </c>
      <c r="B163" s="17"/>
      <c r="C163" s="78"/>
      <c r="D163" s="32"/>
      <c r="E163" s="32"/>
      <c r="F163" s="32"/>
      <c r="G163" s="32"/>
      <c r="H163" s="32"/>
      <c r="I163" s="32"/>
      <c r="J163" s="14"/>
      <c r="K163" s="108"/>
      <c r="L163" s="108"/>
      <c r="M163" s="108"/>
      <c r="N163" s="10"/>
      <c r="O163" s="18"/>
      <c r="P163" s="51"/>
      <c r="Q163" s="16"/>
      <c r="R163" s="16"/>
      <c r="S163" s="16"/>
      <c r="T163" s="16"/>
      <c r="U163" s="16"/>
      <c r="V163" s="16"/>
      <c r="W163" s="35"/>
    </row>
    <row r="164" spans="1:23" ht="12" customHeight="1">
      <c r="A164" s="28" t="s">
        <v>250</v>
      </c>
      <c r="B164" s="17"/>
      <c r="C164" s="78"/>
      <c r="D164" s="32"/>
      <c r="E164" s="32"/>
      <c r="F164" s="32"/>
      <c r="G164" s="32"/>
      <c r="H164" s="32"/>
      <c r="I164" s="32"/>
      <c r="J164" s="14"/>
      <c r="K164" s="108"/>
      <c r="L164" s="108"/>
      <c r="M164" s="108"/>
      <c r="N164" s="10"/>
      <c r="O164" s="18"/>
      <c r="P164" s="51"/>
      <c r="Q164" s="16"/>
      <c r="R164" s="16"/>
      <c r="S164" s="16"/>
      <c r="T164" s="16"/>
      <c r="U164" s="16"/>
      <c r="V164" s="16"/>
      <c r="W164" s="35"/>
    </row>
    <row r="165" spans="1:23" ht="12" customHeight="1">
      <c r="A165" s="28" t="s">
        <v>251</v>
      </c>
      <c r="B165" s="17"/>
      <c r="C165" s="78"/>
      <c r="D165" s="32"/>
      <c r="E165" s="32"/>
      <c r="F165" s="32"/>
      <c r="G165" s="32"/>
      <c r="H165" s="32"/>
      <c r="I165" s="32"/>
      <c r="J165" s="14"/>
      <c r="K165" s="108"/>
      <c r="L165" s="108"/>
      <c r="M165" s="108"/>
      <c r="N165" s="10"/>
      <c r="O165" s="18"/>
      <c r="P165" s="51"/>
      <c r="Q165" s="16"/>
      <c r="R165" s="16"/>
      <c r="S165" s="16"/>
      <c r="T165" s="16"/>
      <c r="U165" s="16"/>
      <c r="V165" s="16"/>
      <c r="W165" s="35"/>
    </row>
    <row r="166" spans="1:23" ht="12" customHeight="1">
      <c r="A166" s="28" t="s">
        <v>252</v>
      </c>
      <c r="B166" s="17"/>
      <c r="C166" s="78" t="s">
        <v>206</v>
      </c>
      <c r="D166" s="32" t="s">
        <v>17</v>
      </c>
      <c r="E166" s="32" t="s">
        <v>15</v>
      </c>
      <c r="F166" s="32" t="s">
        <v>14</v>
      </c>
      <c r="G166" s="32" t="s">
        <v>107</v>
      </c>
      <c r="H166" s="32" t="s">
        <v>15</v>
      </c>
      <c r="I166" s="32" t="s">
        <v>115</v>
      </c>
      <c r="J166" s="14"/>
      <c r="K166" s="108">
        <v>300</v>
      </c>
      <c r="L166" s="108">
        <v>300</v>
      </c>
      <c r="M166" s="108">
        <v>300</v>
      </c>
      <c r="N166" s="10"/>
      <c r="O166" s="18"/>
      <c r="P166" s="51"/>
      <c r="Q166" s="16"/>
      <c r="R166" s="16"/>
      <c r="S166" s="16"/>
      <c r="T166" s="16"/>
      <c r="U166" s="16"/>
      <c r="V166" s="16"/>
      <c r="W166" s="35"/>
    </row>
    <row r="167" spans="1:23" ht="12.75" customHeight="1">
      <c r="A167" s="28" t="s">
        <v>213</v>
      </c>
      <c r="B167" s="17"/>
      <c r="C167" s="73"/>
      <c r="D167" s="14"/>
      <c r="E167" s="14"/>
      <c r="F167" s="14"/>
      <c r="G167" s="14"/>
      <c r="H167" s="14"/>
      <c r="I167" s="14"/>
      <c r="J167" s="14"/>
      <c r="K167" s="102"/>
      <c r="L167" s="102"/>
      <c r="M167" s="102"/>
      <c r="N167" s="10"/>
      <c r="O167" s="18"/>
      <c r="P167" s="51"/>
      <c r="Q167" s="16"/>
      <c r="R167" s="16"/>
      <c r="S167" s="16"/>
      <c r="T167" s="16"/>
      <c r="U167" s="16"/>
      <c r="V167" s="16"/>
      <c r="W167" s="35"/>
    </row>
    <row r="168" spans="1:23" ht="16.5" customHeight="1">
      <c r="A168" s="28" t="s">
        <v>214</v>
      </c>
      <c r="B168" s="17"/>
      <c r="C168" s="78" t="s">
        <v>206</v>
      </c>
      <c r="D168" s="32" t="s">
        <v>17</v>
      </c>
      <c r="E168" s="32" t="s">
        <v>15</v>
      </c>
      <c r="F168" s="32" t="s">
        <v>14</v>
      </c>
      <c r="G168" s="32" t="s">
        <v>107</v>
      </c>
      <c r="H168" s="32" t="s">
        <v>15</v>
      </c>
      <c r="I168" s="32" t="s">
        <v>216</v>
      </c>
      <c r="J168" s="14"/>
      <c r="K168" s="108">
        <v>300</v>
      </c>
      <c r="L168" s="108">
        <v>300</v>
      </c>
      <c r="M168" s="108">
        <v>300</v>
      </c>
      <c r="N168" s="10"/>
      <c r="O168" s="18"/>
      <c r="P168" s="51"/>
      <c r="Q168" s="16"/>
      <c r="R168" s="16"/>
      <c r="S168" s="16"/>
      <c r="T168" s="16"/>
      <c r="U168" s="16"/>
      <c r="V168" s="16"/>
      <c r="W168" s="35"/>
    </row>
    <row r="169" spans="1:23" ht="12" customHeight="1">
      <c r="A169" s="28" t="s">
        <v>215</v>
      </c>
      <c r="B169" s="17"/>
      <c r="C169" s="78" t="s">
        <v>206</v>
      </c>
      <c r="D169" s="32" t="s">
        <v>17</v>
      </c>
      <c r="E169" s="32" t="s">
        <v>15</v>
      </c>
      <c r="F169" s="32" t="s">
        <v>14</v>
      </c>
      <c r="G169" s="32" t="s">
        <v>107</v>
      </c>
      <c r="H169" s="32" t="s">
        <v>15</v>
      </c>
      <c r="I169" s="32" t="s">
        <v>216</v>
      </c>
      <c r="J169" s="32" t="s">
        <v>217</v>
      </c>
      <c r="K169" s="108">
        <v>300</v>
      </c>
      <c r="L169" s="108">
        <v>300</v>
      </c>
      <c r="M169" s="108">
        <v>300</v>
      </c>
      <c r="N169" s="10"/>
      <c r="O169" s="18"/>
      <c r="P169" s="51"/>
      <c r="Q169" s="16"/>
      <c r="R169" s="16"/>
      <c r="S169" s="16"/>
      <c r="T169" s="16"/>
      <c r="U169" s="16"/>
      <c r="V169" s="16"/>
      <c r="W169" s="35"/>
    </row>
    <row r="170" spans="1:23" ht="14.25" customHeight="1">
      <c r="A170" s="20" t="s">
        <v>76</v>
      </c>
      <c r="B170" s="17"/>
      <c r="C170" s="93" t="s">
        <v>206</v>
      </c>
      <c r="D170" s="14" t="s">
        <v>17</v>
      </c>
      <c r="E170" s="14" t="s">
        <v>16</v>
      </c>
      <c r="F170" s="14"/>
      <c r="G170" s="14"/>
      <c r="H170" s="14"/>
      <c r="I170" s="14"/>
      <c r="J170" s="14"/>
      <c r="K170" s="102">
        <f>K173</f>
        <v>2775.4</v>
      </c>
      <c r="L170" s="102">
        <f>L173</f>
        <v>2116</v>
      </c>
      <c r="M170" s="102">
        <f>M173</f>
        <v>2055</v>
      </c>
      <c r="N170" s="10"/>
      <c r="O170" s="18"/>
      <c r="P170" s="51"/>
      <c r="Q170" s="16"/>
      <c r="R170" s="16"/>
      <c r="S170" s="16"/>
      <c r="T170" s="16"/>
      <c r="U170" s="16"/>
      <c r="V170" s="16"/>
      <c r="W170" s="35"/>
    </row>
    <row r="171" spans="1:23" ht="14.25" customHeight="1">
      <c r="A171" s="28" t="s">
        <v>109</v>
      </c>
      <c r="B171" s="17"/>
      <c r="C171" s="73"/>
      <c r="D171" s="14"/>
      <c r="E171" s="14"/>
      <c r="F171" s="14"/>
      <c r="G171" s="14"/>
      <c r="H171" s="14"/>
      <c r="I171" s="14"/>
      <c r="J171" s="14"/>
      <c r="K171" s="102"/>
      <c r="L171" s="102"/>
      <c r="M171" s="14"/>
      <c r="N171" s="10"/>
      <c r="O171" s="18"/>
      <c r="P171" s="51"/>
      <c r="Q171" s="16"/>
      <c r="R171" s="16"/>
      <c r="S171" s="16"/>
      <c r="T171" s="16"/>
      <c r="U171" s="16"/>
      <c r="V171" s="16"/>
      <c r="W171" s="35"/>
    </row>
    <row r="172" spans="1:23" ht="14.25" customHeight="1">
      <c r="A172" s="28" t="s">
        <v>220</v>
      </c>
      <c r="B172" s="17"/>
      <c r="C172" s="73"/>
      <c r="D172" s="14"/>
      <c r="E172" s="14"/>
      <c r="F172" s="14"/>
      <c r="G172" s="14"/>
      <c r="H172" s="14"/>
      <c r="I172" s="14"/>
      <c r="J172" s="14"/>
      <c r="K172" s="102"/>
      <c r="L172" s="102"/>
      <c r="M172" s="14"/>
      <c r="N172" s="10"/>
      <c r="O172" s="18"/>
      <c r="P172" s="51"/>
      <c r="Q172" s="16"/>
      <c r="R172" s="16"/>
      <c r="S172" s="16"/>
      <c r="T172" s="16"/>
      <c r="U172" s="16"/>
      <c r="V172" s="16"/>
      <c r="W172" s="35"/>
    </row>
    <row r="173" spans="1:23" ht="14.25" customHeight="1">
      <c r="A173" s="28" t="s">
        <v>221</v>
      </c>
      <c r="B173" s="17"/>
      <c r="C173" s="78" t="s">
        <v>206</v>
      </c>
      <c r="D173" s="30" t="s">
        <v>17</v>
      </c>
      <c r="E173" s="30" t="s">
        <v>16</v>
      </c>
      <c r="F173" s="30" t="s">
        <v>14</v>
      </c>
      <c r="G173" s="30" t="s">
        <v>107</v>
      </c>
      <c r="H173" s="30" t="s">
        <v>111</v>
      </c>
      <c r="I173" s="32" t="s">
        <v>115</v>
      </c>
      <c r="J173" s="14"/>
      <c r="K173" s="108">
        <f>K176</f>
        <v>2775.4</v>
      </c>
      <c r="L173" s="108">
        <f>L176</f>
        <v>2116</v>
      </c>
      <c r="M173" s="108">
        <f>M176</f>
        <v>2055</v>
      </c>
      <c r="N173" s="10"/>
      <c r="O173" s="18"/>
      <c r="P173" s="51"/>
      <c r="Q173" s="16"/>
      <c r="R173" s="16"/>
      <c r="S173" s="16"/>
      <c r="T173" s="16"/>
      <c r="U173" s="16"/>
      <c r="V173" s="16"/>
      <c r="W173" s="35"/>
    </row>
    <row r="174" spans="1:23" ht="14.25" customHeight="1">
      <c r="A174" s="28" t="s">
        <v>180</v>
      </c>
      <c r="B174" s="17"/>
      <c r="C174" s="78"/>
      <c r="I174" s="32"/>
      <c r="J174" s="14"/>
      <c r="K174" s="108"/>
      <c r="L174" s="102"/>
      <c r="M174" s="32"/>
      <c r="N174" s="10"/>
      <c r="O174" s="18"/>
      <c r="P174" s="51"/>
      <c r="Q174" s="16"/>
      <c r="R174" s="16"/>
      <c r="S174" s="16"/>
      <c r="T174" s="16"/>
      <c r="U174" s="16"/>
      <c r="V174" s="16"/>
      <c r="W174" s="35"/>
    </row>
    <row r="175" spans="1:23" ht="14.25" customHeight="1">
      <c r="A175" s="28" t="s">
        <v>181</v>
      </c>
      <c r="B175" s="17"/>
      <c r="C175" s="78"/>
      <c r="I175" s="32"/>
      <c r="J175" s="14"/>
      <c r="K175" s="108"/>
      <c r="L175" s="102"/>
      <c r="M175" s="32"/>
      <c r="N175" s="10"/>
      <c r="O175" s="18"/>
      <c r="P175" s="51"/>
      <c r="Q175" s="16"/>
      <c r="R175" s="16"/>
      <c r="S175" s="16"/>
      <c r="T175" s="16"/>
      <c r="U175" s="16"/>
      <c r="V175" s="16"/>
      <c r="W175" s="35"/>
    </row>
    <row r="176" spans="1:23" ht="14.25" customHeight="1">
      <c r="A176" s="28" t="s">
        <v>182</v>
      </c>
      <c r="B176" s="17"/>
      <c r="C176" s="78" t="s">
        <v>206</v>
      </c>
      <c r="D176" s="30" t="s">
        <v>17</v>
      </c>
      <c r="E176" s="30" t="s">
        <v>16</v>
      </c>
      <c r="F176" s="30" t="s">
        <v>14</v>
      </c>
      <c r="G176" s="30" t="s">
        <v>107</v>
      </c>
      <c r="H176" s="30" t="s">
        <v>16</v>
      </c>
      <c r="I176" s="32" t="s">
        <v>115</v>
      </c>
      <c r="J176" s="14"/>
      <c r="K176" s="108">
        <f>K178+K197+K203+K200</f>
        <v>2775.4</v>
      </c>
      <c r="L176" s="108">
        <f>L178+L197+L200+L203</f>
        <v>2116</v>
      </c>
      <c r="M176" s="108">
        <f>M178+M197+M200+M203</f>
        <v>2055</v>
      </c>
      <c r="N176" s="10"/>
      <c r="O176" s="18"/>
      <c r="P176" s="51"/>
      <c r="Q176" s="16"/>
      <c r="R176" s="16"/>
      <c r="S176" s="16"/>
      <c r="T176" s="16"/>
      <c r="U176" s="16"/>
      <c r="V176" s="16"/>
      <c r="W176" s="35"/>
    </row>
    <row r="177" spans="1:23" ht="14.25" customHeight="1">
      <c r="A177" s="28" t="s">
        <v>269</v>
      </c>
      <c r="B177" s="28"/>
      <c r="C177" s="78"/>
      <c r="D177" s="32"/>
      <c r="E177" s="32"/>
      <c r="F177" s="32"/>
      <c r="G177" s="32"/>
      <c r="H177" s="32"/>
      <c r="I177" s="32"/>
      <c r="J177" s="32"/>
      <c r="K177" s="108"/>
      <c r="L177" s="108"/>
      <c r="M177" s="32"/>
      <c r="N177" s="10" t="e">
        <f>N179</f>
        <v>#REF!</v>
      </c>
      <c r="O177" s="10" t="e">
        <f>O179</f>
        <v>#REF!</v>
      </c>
      <c r="P177" s="51"/>
      <c r="Q177" s="16"/>
      <c r="R177" s="16"/>
      <c r="S177" s="16"/>
      <c r="T177" s="16"/>
      <c r="U177" s="16"/>
      <c r="V177" s="16"/>
      <c r="W177" s="35"/>
    </row>
    <row r="178" spans="1:23" ht="14.25" customHeight="1">
      <c r="A178" s="11" t="s">
        <v>183</v>
      </c>
      <c r="B178" s="28"/>
      <c r="C178" s="78" t="s">
        <v>206</v>
      </c>
      <c r="D178" s="30" t="s">
        <v>17</v>
      </c>
      <c r="E178" s="30" t="s">
        <v>16</v>
      </c>
      <c r="F178" s="30" t="s">
        <v>14</v>
      </c>
      <c r="G178" s="30" t="s">
        <v>107</v>
      </c>
      <c r="H178" s="30" t="s">
        <v>16</v>
      </c>
      <c r="I178" s="32" t="s">
        <v>119</v>
      </c>
      <c r="J178" s="32"/>
      <c r="K178" s="108" t="str">
        <f>K196</f>
        <v>1698</v>
      </c>
      <c r="L178" s="108" t="str">
        <f>L196</f>
        <v>500</v>
      </c>
      <c r="M178" s="32" t="str">
        <f>M196</f>
        <v>500</v>
      </c>
      <c r="N178" s="10"/>
      <c r="O178" s="18"/>
      <c r="P178" s="51"/>
      <c r="Q178" s="16"/>
      <c r="R178" s="16"/>
      <c r="S178" s="16"/>
      <c r="T178" s="16"/>
      <c r="U178" s="16"/>
      <c r="V178" s="16"/>
      <c r="W178" s="35"/>
    </row>
    <row r="179" spans="1:23" ht="14.25" customHeight="1">
      <c r="A179" s="5" t="s">
        <v>158</v>
      </c>
      <c r="B179" s="28"/>
      <c r="C179" s="78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10" t="e">
        <f>#REF!</f>
        <v>#REF!</v>
      </c>
      <c r="O179" s="10" t="e">
        <f>#REF!</f>
        <v>#REF!</v>
      </c>
      <c r="P179" s="51"/>
      <c r="Q179" s="16"/>
      <c r="R179" s="16"/>
      <c r="S179" s="16"/>
      <c r="T179" s="16"/>
      <c r="U179" s="16"/>
      <c r="V179" s="16"/>
      <c r="W179" s="35"/>
    </row>
    <row r="180" spans="1:23" ht="14.25" customHeight="1" hidden="1">
      <c r="A180" s="5" t="s">
        <v>159</v>
      </c>
      <c r="B180" s="19"/>
      <c r="C180" s="25"/>
      <c r="J180" s="32"/>
      <c r="K180" s="32"/>
      <c r="L180" s="32"/>
      <c r="M180" s="32"/>
      <c r="N180" s="15">
        <f>N182</f>
        <v>0</v>
      </c>
      <c r="O180" s="15">
        <f>O182</f>
        <v>0</v>
      </c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 hidden="1">
      <c r="A181" s="5" t="s">
        <v>158</v>
      </c>
      <c r="B181" s="19"/>
      <c r="C181" s="25"/>
      <c r="D181" s="30" t="e">
        <f>#REF!</f>
        <v>#REF!</v>
      </c>
      <c r="E181" s="30">
        <f>E158</f>
        <v>0</v>
      </c>
      <c r="I181" s="30" t="s">
        <v>32</v>
      </c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 hidden="1">
      <c r="A182" s="5" t="s">
        <v>159</v>
      </c>
      <c r="B182" s="19"/>
      <c r="C182" s="25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 hidden="1">
      <c r="A183" s="5" t="s">
        <v>158</v>
      </c>
      <c r="B183" s="19"/>
      <c r="C183" s="25"/>
      <c r="D183" s="30" t="e">
        <f>#REF!</f>
        <v>#REF!</v>
      </c>
      <c r="E183" s="30">
        <f>E158</f>
        <v>0</v>
      </c>
      <c r="I183" s="30" t="str">
        <f>I181</f>
        <v>102 00 00</v>
      </c>
      <c r="J183" s="30" t="s">
        <v>40</v>
      </c>
      <c r="N183" s="60">
        <f>N184</f>
        <v>0</v>
      </c>
      <c r="O183" s="60">
        <f>O184</f>
        <v>0</v>
      </c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 hidden="1">
      <c r="A184" s="5" t="s">
        <v>159</v>
      </c>
      <c r="B184" s="19"/>
      <c r="C184" s="25"/>
      <c r="D184" s="30" t="e">
        <f>#REF!</f>
        <v>#REF!</v>
      </c>
      <c r="E184" s="30">
        <f>E158</f>
        <v>0</v>
      </c>
      <c r="I184" s="30" t="s">
        <v>70</v>
      </c>
      <c r="N184" s="60">
        <f>N185</f>
        <v>0</v>
      </c>
      <c r="O184" s="60">
        <f>O185</f>
        <v>0</v>
      </c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 hidden="1">
      <c r="A185" s="5" t="s">
        <v>158</v>
      </c>
      <c r="B185" s="19"/>
      <c r="C185" s="25"/>
      <c r="D185" s="30" t="e">
        <f>#REF!</f>
        <v>#REF!</v>
      </c>
      <c r="E185" s="30">
        <f>E158</f>
        <v>0</v>
      </c>
      <c r="I185" s="30" t="s">
        <v>30</v>
      </c>
      <c r="N185" s="61">
        <f>110000-110000</f>
        <v>0</v>
      </c>
      <c r="O185" s="61">
        <f>120000-120000</f>
        <v>0</v>
      </c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 hidden="1">
      <c r="A186" s="5" t="s">
        <v>159</v>
      </c>
      <c r="B186" s="19"/>
      <c r="C186" s="25"/>
      <c r="D186" s="30" t="e">
        <f>#REF!</f>
        <v>#REF!</v>
      </c>
      <c r="E186" s="30">
        <f>E158</f>
        <v>0</v>
      </c>
      <c r="I186" s="30" t="str">
        <f>I185</f>
        <v>351 05 00</v>
      </c>
      <c r="J186" s="30" t="s">
        <v>37</v>
      </c>
      <c r="N186" s="56"/>
      <c r="O186" s="56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 hidden="1">
      <c r="A187" s="5" t="s">
        <v>158</v>
      </c>
      <c r="B187" s="19"/>
      <c r="C187" s="25"/>
      <c r="D187" s="30" t="e">
        <f>#REF!</f>
        <v>#REF!</v>
      </c>
      <c r="E187" s="30">
        <f>E181</f>
        <v>0</v>
      </c>
      <c r="I187" s="30" t="s">
        <v>31</v>
      </c>
      <c r="N187" s="56"/>
      <c r="O187" s="56"/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 hidden="1">
      <c r="A188" s="5" t="s">
        <v>159</v>
      </c>
      <c r="B188" s="19"/>
      <c r="C188" s="25"/>
      <c r="N188" s="56"/>
      <c r="O188" s="56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 hidden="1">
      <c r="A189" s="5" t="s">
        <v>158</v>
      </c>
      <c r="B189" s="19"/>
      <c r="C189" s="25"/>
      <c r="N189" s="56"/>
      <c r="O189" s="56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 hidden="1">
      <c r="A190" s="5" t="s">
        <v>159</v>
      </c>
      <c r="B190" s="19"/>
      <c r="C190" s="25"/>
      <c r="D190" s="30" t="e">
        <f>#REF!</f>
        <v>#REF!</v>
      </c>
      <c r="E190" s="30">
        <f>E181</f>
        <v>0</v>
      </c>
      <c r="I190" s="30" t="s">
        <v>44</v>
      </c>
      <c r="N190" s="56"/>
      <c r="O190" s="56"/>
      <c r="P190" s="50"/>
      <c r="Q190" s="40"/>
      <c r="R190" s="40"/>
      <c r="S190" s="40"/>
      <c r="T190" s="40"/>
      <c r="U190" s="40"/>
      <c r="V190" s="40"/>
      <c r="W190" s="35"/>
    </row>
    <row r="191" spans="1:23" ht="14.25" customHeight="1" hidden="1">
      <c r="A191" s="5" t="s">
        <v>158</v>
      </c>
      <c r="B191" s="19"/>
      <c r="C191" s="25"/>
      <c r="D191" s="30" t="e">
        <f>#REF!</f>
        <v>#REF!</v>
      </c>
      <c r="E191" s="30">
        <f>E181</f>
        <v>0</v>
      </c>
      <c r="I191" s="30" t="str">
        <f>I190</f>
        <v>522 18 00 </v>
      </c>
      <c r="J191" s="30" t="s">
        <v>41</v>
      </c>
      <c r="N191" s="60">
        <f>N194</f>
        <v>0</v>
      </c>
      <c r="O191" s="60">
        <f>O194</f>
        <v>0</v>
      </c>
      <c r="P191" s="50"/>
      <c r="Q191" s="40"/>
      <c r="R191" s="40"/>
      <c r="S191" s="40"/>
      <c r="T191" s="40"/>
      <c r="U191" s="40"/>
      <c r="V191" s="40"/>
      <c r="W191" s="35"/>
    </row>
    <row r="192" spans="1:23" ht="14.25" customHeight="1" hidden="1">
      <c r="A192" s="5" t="s">
        <v>159</v>
      </c>
      <c r="B192" s="19"/>
      <c r="C192" s="25"/>
      <c r="D192" s="30" t="e">
        <f>#REF!</f>
        <v>#REF!</v>
      </c>
      <c r="E192" s="30">
        <f>E158</f>
        <v>0</v>
      </c>
      <c r="I192" s="30" t="s">
        <v>31</v>
      </c>
      <c r="N192" s="61"/>
      <c r="O192" s="61"/>
      <c r="P192" s="50"/>
      <c r="Q192" s="40"/>
      <c r="R192" s="40"/>
      <c r="S192" s="40"/>
      <c r="T192" s="40"/>
      <c r="U192" s="40"/>
      <c r="V192" s="40"/>
      <c r="W192" s="35"/>
    </row>
    <row r="193" spans="1:23" ht="14.25" customHeight="1" hidden="1">
      <c r="A193" s="5" t="s">
        <v>158</v>
      </c>
      <c r="B193" s="19"/>
      <c r="C193" s="25"/>
      <c r="N193" s="61"/>
      <c r="O193" s="61"/>
      <c r="P193" s="50"/>
      <c r="Q193" s="40"/>
      <c r="R193" s="40"/>
      <c r="S193" s="40"/>
      <c r="T193" s="40"/>
      <c r="U193" s="40"/>
      <c r="V193" s="40"/>
      <c r="W193" s="35"/>
    </row>
    <row r="194" spans="1:23" ht="14.25" customHeight="1" hidden="1">
      <c r="A194" s="5" t="s">
        <v>159</v>
      </c>
      <c r="B194" s="19"/>
      <c r="C194" s="25"/>
      <c r="N194" s="60">
        <f>N195</f>
        <v>0</v>
      </c>
      <c r="O194" s="60">
        <f>O195</f>
        <v>0</v>
      </c>
      <c r="P194" s="50"/>
      <c r="Q194" s="40"/>
      <c r="R194" s="40"/>
      <c r="S194" s="40"/>
      <c r="T194" s="40"/>
      <c r="U194" s="40"/>
      <c r="V194" s="40"/>
      <c r="W194" s="35"/>
    </row>
    <row r="195" spans="1:23" ht="14.25" customHeight="1" hidden="1">
      <c r="A195" s="5" t="s">
        <v>158</v>
      </c>
      <c r="B195" s="19"/>
      <c r="C195" s="25"/>
      <c r="D195" s="30" t="e">
        <f>#REF!</f>
        <v>#REF!</v>
      </c>
      <c r="E195" s="30">
        <f>E158</f>
        <v>0</v>
      </c>
      <c r="I195" s="30" t="s">
        <v>35</v>
      </c>
      <c r="N195" s="61"/>
      <c r="O195" s="61"/>
      <c r="P195" s="50"/>
      <c r="Q195" s="40"/>
      <c r="R195" s="40"/>
      <c r="S195" s="40"/>
      <c r="T195" s="40"/>
      <c r="U195" s="40"/>
      <c r="V195" s="40"/>
      <c r="W195" s="35"/>
    </row>
    <row r="196" spans="1:23" ht="14.25" customHeight="1">
      <c r="A196" s="5" t="s">
        <v>159</v>
      </c>
      <c r="B196" s="19"/>
      <c r="C196" s="78" t="s">
        <v>206</v>
      </c>
      <c r="D196" s="32" t="s">
        <v>17</v>
      </c>
      <c r="E196" s="32" t="s">
        <v>16</v>
      </c>
      <c r="F196" s="30" t="s">
        <v>14</v>
      </c>
      <c r="G196" s="30" t="s">
        <v>107</v>
      </c>
      <c r="H196" s="30" t="s">
        <v>16</v>
      </c>
      <c r="I196" s="32" t="s">
        <v>119</v>
      </c>
      <c r="J196" s="32" t="s">
        <v>161</v>
      </c>
      <c r="K196" s="32" t="s">
        <v>209</v>
      </c>
      <c r="L196" s="32" t="s">
        <v>211</v>
      </c>
      <c r="M196" s="32" t="s">
        <v>211</v>
      </c>
      <c r="N196" s="61"/>
      <c r="O196" s="61"/>
      <c r="P196" s="50"/>
      <c r="Q196" s="40"/>
      <c r="R196" s="40"/>
      <c r="S196" s="40"/>
      <c r="T196" s="40"/>
      <c r="U196" s="40"/>
      <c r="V196" s="40"/>
      <c r="W196" s="35"/>
    </row>
    <row r="197" spans="1:23" ht="14.25" customHeight="1">
      <c r="A197" s="27" t="s">
        <v>93</v>
      </c>
      <c r="B197" s="19"/>
      <c r="C197" s="78" t="s">
        <v>206</v>
      </c>
      <c r="D197" s="32" t="s">
        <v>17</v>
      </c>
      <c r="E197" s="32" t="s">
        <v>16</v>
      </c>
      <c r="F197" s="32" t="s">
        <v>14</v>
      </c>
      <c r="G197" s="32" t="s">
        <v>107</v>
      </c>
      <c r="H197" s="30" t="s">
        <v>16</v>
      </c>
      <c r="I197" s="32" t="s">
        <v>120</v>
      </c>
      <c r="J197" s="32"/>
      <c r="K197" s="108" t="str">
        <f>K199</f>
        <v>90</v>
      </c>
      <c r="L197" s="108" t="str">
        <f>L199</f>
        <v>126</v>
      </c>
      <c r="M197" s="32" t="str">
        <f>M199</f>
        <v>65</v>
      </c>
      <c r="N197" s="61"/>
      <c r="O197" s="61"/>
      <c r="P197" s="50"/>
      <c r="Q197" s="40"/>
      <c r="R197" s="40"/>
      <c r="S197" s="40"/>
      <c r="T197" s="40"/>
      <c r="U197" s="40"/>
      <c r="V197" s="40"/>
      <c r="W197" s="35"/>
    </row>
    <row r="198" spans="1:23" ht="14.25" customHeight="1">
      <c r="A198" s="5" t="s">
        <v>158</v>
      </c>
      <c r="B198" s="19"/>
      <c r="C198" s="78"/>
      <c r="D198" s="32"/>
      <c r="E198" s="32"/>
      <c r="I198" s="32"/>
      <c r="J198" s="32"/>
      <c r="K198" s="32"/>
      <c r="L198" s="32"/>
      <c r="M198" s="32"/>
      <c r="N198" s="61"/>
      <c r="O198" s="61"/>
      <c r="P198" s="50"/>
      <c r="Q198" s="40"/>
      <c r="R198" s="40"/>
      <c r="S198" s="40"/>
      <c r="T198" s="40"/>
      <c r="U198" s="40"/>
      <c r="V198" s="40"/>
      <c r="W198" s="35"/>
    </row>
    <row r="199" spans="1:23" ht="14.25" customHeight="1">
      <c r="A199" s="5" t="s">
        <v>159</v>
      </c>
      <c r="B199" s="19"/>
      <c r="C199" s="78" t="s">
        <v>206</v>
      </c>
      <c r="D199" s="32" t="s">
        <v>17</v>
      </c>
      <c r="E199" s="32" t="s">
        <v>16</v>
      </c>
      <c r="F199" s="32" t="s">
        <v>14</v>
      </c>
      <c r="G199" s="32" t="s">
        <v>107</v>
      </c>
      <c r="H199" s="30" t="s">
        <v>16</v>
      </c>
      <c r="I199" s="32" t="s">
        <v>120</v>
      </c>
      <c r="J199" s="32" t="s">
        <v>161</v>
      </c>
      <c r="K199" s="32" t="s">
        <v>184</v>
      </c>
      <c r="L199" s="32" t="s">
        <v>222</v>
      </c>
      <c r="M199" s="32" t="s">
        <v>223</v>
      </c>
      <c r="N199" s="61"/>
      <c r="O199" s="61"/>
      <c r="P199" s="50"/>
      <c r="Q199" s="40"/>
      <c r="R199" s="40"/>
      <c r="S199" s="40"/>
      <c r="T199" s="40"/>
      <c r="U199" s="40"/>
      <c r="V199" s="40"/>
      <c r="W199" s="35"/>
    </row>
    <row r="200" spans="1:23" ht="14.25" customHeight="1">
      <c r="A200" s="5" t="s">
        <v>246</v>
      </c>
      <c r="B200" s="19"/>
      <c r="C200" s="78" t="s">
        <v>206</v>
      </c>
      <c r="D200" s="32" t="s">
        <v>17</v>
      </c>
      <c r="E200" s="32" t="s">
        <v>16</v>
      </c>
      <c r="F200" s="32" t="s">
        <v>14</v>
      </c>
      <c r="G200" s="32" t="s">
        <v>107</v>
      </c>
      <c r="H200" s="30" t="s">
        <v>16</v>
      </c>
      <c r="I200" s="32" t="s">
        <v>207</v>
      </c>
      <c r="J200" s="32"/>
      <c r="K200" s="108" t="str">
        <f>K202</f>
        <v>250</v>
      </c>
      <c r="L200" s="108" t="str">
        <f>L202</f>
        <v>150</v>
      </c>
      <c r="M200" s="108" t="str">
        <f>M202</f>
        <v>150</v>
      </c>
      <c r="N200" s="61"/>
      <c r="O200" s="61"/>
      <c r="P200" s="50"/>
      <c r="Q200" s="40"/>
      <c r="R200" s="40"/>
      <c r="S200" s="40"/>
      <c r="T200" s="40"/>
      <c r="U200" s="40"/>
      <c r="V200" s="40"/>
      <c r="W200" s="35"/>
    </row>
    <row r="201" spans="1:23" ht="14.25" customHeight="1">
      <c r="A201" s="5" t="s">
        <v>158</v>
      </c>
      <c r="B201" s="1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61"/>
      <c r="O201" s="61"/>
      <c r="P201" s="50"/>
      <c r="Q201" s="40"/>
      <c r="R201" s="40"/>
      <c r="S201" s="40"/>
      <c r="T201" s="40"/>
      <c r="U201" s="40"/>
      <c r="V201" s="40"/>
      <c r="W201" s="35"/>
    </row>
    <row r="202" spans="1:23" ht="14.25" customHeight="1">
      <c r="A202" s="5" t="s">
        <v>159</v>
      </c>
      <c r="B202" s="19"/>
      <c r="C202" s="78" t="s">
        <v>206</v>
      </c>
      <c r="D202" s="32" t="s">
        <v>17</v>
      </c>
      <c r="E202" s="32" t="s">
        <v>16</v>
      </c>
      <c r="F202" s="32" t="s">
        <v>14</v>
      </c>
      <c r="G202" s="32" t="s">
        <v>107</v>
      </c>
      <c r="H202" s="30" t="s">
        <v>16</v>
      </c>
      <c r="I202" s="32" t="s">
        <v>207</v>
      </c>
      <c r="J202" s="32" t="s">
        <v>161</v>
      </c>
      <c r="K202" s="32" t="s">
        <v>208</v>
      </c>
      <c r="L202" s="32" t="s">
        <v>210</v>
      </c>
      <c r="M202" s="32" t="s">
        <v>210</v>
      </c>
      <c r="N202" s="61"/>
      <c r="O202" s="61"/>
      <c r="P202" s="50"/>
      <c r="Q202" s="40"/>
      <c r="R202" s="40"/>
      <c r="S202" s="40"/>
      <c r="T202" s="40"/>
      <c r="U202" s="40"/>
      <c r="V202" s="40"/>
      <c r="W202" s="35"/>
    </row>
    <row r="203" spans="1:23" ht="14.25" customHeight="1">
      <c r="A203" s="27" t="s">
        <v>94</v>
      </c>
      <c r="B203" s="19"/>
      <c r="C203" s="78" t="s">
        <v>206</v>
      </c>
      <c r="D203" s="32" t="s">
        <v>17</v>
      </c>
      <c r="E203" s="32" t="s">
        <v>16</v>
      </c>
      <c r="F203" s="32" t="s">
        <v>14</v>
      </c>
      <c r="G203" s="32" t="s">
        <v>107</v>
      </c>
      <c r="H203" s="30" t="s">
        <v>16</v>
      </c>
      <c r="I203" s="32" t="s">
        <v>121</v>
      </c>
      <c r="J203" s="32"/>
      <c r="K203" s="108" t="str">
        <f>K205</f>
        <v>737,4</v>
      </c>
      <c r="L203" s="108" t="str">
        <f>L205</f>
        <v>1340</v>
      </c>
      <c r="M203" s="32" t="str">
        <f>M205</f>
        <v>1340</v>
      </c>
      <c r="N203" s="61"/>
      <c r="O203" s="61"/>
      <c r="P203" s="50"/>
      <c r="Q203" s="40"/>
      <c r="R203" s="40"/>
      <c r="S203" s="40"/>
      <c r="T203" s="40"/>
      <c r="U203" s="40"/>
      <c r="V203" s="40"/>
      <c r="W203" s="35"/>
    </row>
    <row r="204" spans="1:23" ht="14.25" customHeight="1">
      <c r="A204" s="5" t="s">
        <v>158</v>
      </c>
      <c r="B204" s="19"/>
      <c r="C204" s="78"/>
      <c r="D204" s="32"/>
      <c r="E204" s="32"/>
      <c r="I204" s="32"/>
      <c r="J204" s="32"/>
      <c r="K204" s="32"/>
      <c r="L204" s="32"/>
      <c r="M204" s="32"/>
      <c r="N204" s="61"/>
      <c r="O204" s="61"/>
      <c r="P204" s="50"/>
      <c r="Q204" s="40"/>
      <c r="R204" s="40"/>
      <c r="S204" s="40"/>
      <c r="T204" s="40"/>
      <c r="U204" s="40"/>
      <c r="V204" s="40"/>
      <c r="W204" s="35"/>
    </row>
    <row r="205" spans="1:23" ht="14.25" customHeight="1">
      <c r="A205" s="5" t="s">
        <v>159</v>
      </c>
      <c r="B205" s="19"/>
      <c r="C205" s="78" t="s">
        <v>206</v>
      </c>
      <c r="D205" s="32" t="s">
        <v>17</v>
      </c>
      <c r="E205" s="32" t="s">
        <v>16</v>
      </c>
      <c r="F205" s="32" t="s">
        <v>14</v>
      </c>
      <c r="G205" s="32" t="s">
        <v>107</v>
      </c>
      <c r="H205" s="30" t="s">
        <v>16</v>
      </c>
      <c r="I205" s="32" t="s">
        <v>121</v>
      </c>
      <c r="J205" s="32" t="s">
        <v>161</v>
      </c>
      <c r="K205" s="32" t="s">
        <v>295</v>
      </c>
      <c r="L205" s="32" t="s">
        <v>275</v>
      </c>
      <c r="M205" s="32" t="s">
        <v>275</v>
      </c>
      <c r="N205" s="61"/>
      <c r="O205" s="61"/>
      <c r="P205" s="50"/>
      <c r="Q205" s="40"/>
      <c r="R205" s="40"/>
      <c r="S205" s="40"/>
      <c r="T205" s="40"/>
      <c r="U205" s="40"/>
      <c r="V205" s="40"/>
      <c r="W205" s="35"/>
    </row>
    <row r="206" spans="1:23" s="8" customFormat="1" ht="14.25" customHeight="1">
      <c r="A206" s="64" t="s">
        <v>10</v>
      </c>
      <c r="B206" s="24"/>
      <c r="C206" s="93" t="s">
        <v>206</v>
      </c>
      <c r="D206" s="77" t="s">
        <v>19</v>
      </c>
      <c r="E206" s="86"/>
      <c r="F206" s="86"/>
      <c r="G206" s="86"/>
      <c r="H206" s="86"/>
      <c r="I206" s="86"/>
      <c r="J206" s="113"/>
      <c r="K206" s="123">
        <f>K212+K207</f>
        <v>35.8</v>
      </c>
      <c r="L206" s="114" t="str">
        <f aca="true" t="shared" si="1" ref="K206:M208">L207</f>
        <v>4</v>
      </c>
      <c r="M206" s="109" t="str">
        <f t="shared" si="1"/>
        <v>4</v>
      </c>
      <c r="N206" s="80" t="e">
        <f>#REF!+#REF!+#REF!+#REF!+#REF!+N207</f>
        <v>#REF!</v>
      </c>
      <c r="O206" s="80" t="e">
        <f>#REF!+#REF!+#REF!+#REF!+#REF!+O207</f>
        <v>#REF!</v>
      </c>
      <c r="P206" s="81"/>
      <c r="Q206" s="82"/>
      <c r="R206" s="82"/>
      <c r="S206" s="82"/>
      <c r="T206" s="82"/>
      <c r="U206" s="82"/>
      <c r="V206" s="82"/>
      <c r="W206" s="39"/>
    </row>
    <row r="207" spans="1:23" ht="14.25" customHeight="1">
      <c r="A207" s="12" t="s">
        <v>185</v>
      </c>
      <c r="B207" s="19"/>
      <c r="C207" s="93" t="s">
        <v>206</v>
      </c>
      <c r="D207" s="14" t="str">
        <f>D$206</f>
        <v>07</v>
      </c>
      <c r="E207" s="14" t="s">
        <v>19</v>
      </c>
      <c r="F207" s="14"/>
      <c r="G207" s="14"/>
      <c r="H207" s="14"/>
      <c r="I207" s="14"/>
      <c r="J207" s="102"/>
      <c r="K207" s="102" t="str">
        <f t="shared" si="1"/>
        <v>4</v>
      </c>
      <c r="L207" s="102" t="str">
        <f t="shared" si="1"/>
        <v>4</v>
      </c>
      <c r="M207" s="109" t="str">
        <f t="shared" si="1"/>
        <v>4</v>
      </c>
      <c r="N207" s="18" t="e">
        <f>N209+#REF!+#REF!</f>
        <v>#REF!</v>
      </c>
      <c r="O207" s="18" t="e">
        <f>O209+#REF!+#REF!</f>
        <v>#REF!</v>
      </c>
      <c r="P207" s="51"/>
      <c r="Q207" s="16"/>
      <c r="R207" s="16"/>
      <c r="S207" s="16"/>
      <c r="T207" s="16"/>
      <c r="U207" s="16"/>
      <c r="V207" s="16"/>
      <c r="W207" s="35"/>
    </row>
    <row r="208" spans="1:23" ht="14.25" customHeight="1">
      <c r="A208" s="5" t="s">
        <v>131</v>
      </c>
      <c r="B208" s="19"/>
      <c r="C208" s="78" t="s">
        <v>206</v>
      </c>
      <c r="D208" s="32" t="s">
        <v>19</v>
      </c>
      <c r="E208" s="32" t="s">
        <v>19</v>
      </c>
      <c r="F208" s="32" t="s">
        <v>101</v>
      </c>
      <c r="G208" s="32" t="s">
        <v>105</v>
      </c>
      <c r="H208" s="32" t="s">
        <v>111</v>
      </c>
      <c r="I208" s="32" t="s">
        <v>115</v>
      </c>
      <c r="J208" s="102"/>
      <c r="K208" s="102" t="str">
        <f t="shared" si="1"/>
        <v>4</v>
      </c>
      <c r="L208" s="102" t="str">
        <f t="shared" si="1"/>
        <v>4</v>
      </c>
      <c r="M208" s="108" t="str">
        <f t="shared" si="1"/>
        <v>4</v>
      </c>
      <c r="N208" s="18"/>
      <c r="O208" s="18"/>
      <c r="P208" s="51"/>
      <c r="Q208" s="16"/>
      <c r="R208" s="16"/>
      <c r="S208" s="16"/>
      <c r="T208" s="16"/>
      <c r="U208" s="16"/>
      <c r="V208" s="16"/>
      <c r="W208" s="35"/>
    </row>
    <row r="209" spans="1:23" s="2" customFormat="1" ht="14.25" customHeight="1">
      <c r="A209" s="5" t="s">
        <v>95</v>
      </c>
      <c r="B209" s="19"/>
      <c r="C209" s="78" t="s">
        <v>206</v>
      </c>
      <c r="D209" s="30" t="str">
        <f>D$206</f>
        <v>07</v>
      </c>
      <c r="E209" s="30" t="str">
        <f>E$207</f>
        <v>07</v>
      </c>
      <c r="F209" s="30" t="s">
        <v>101</v>
      </c>
      <c r="G209" s="30" t="s">
        <v>105</v>
      </c>
      <c r="H209" s="30" t="s">
        <v>111</v>
      </c>
      <c r="I209" s="30" t="s">
        <v>122</v>
      </c>
      <c r="J209" s="107"/>
      <c r="K209" s="107" t="str">
        <f>K211</f>
        <v>4</v>
      </c>
      <c r="L209" s="107" t="str">
        <f>L211</f>
        <v>4</v>
      </c>
      <c r="M209" s="108" t="str">
        <f>M211</f>
        <v>4</v>
      </c>
      <c r="N209" s="15" t="e">
        <f>#REF!</f>
        <v>#REF!</v>
      </c>
      <c r="O209" s="15" t="e">
        <f>#REF!</f>
        <v>#REF!</v>
      </c>
      <c r="P209" s="50"/>
      <c r="Q209" s="40"/>
      <c r="R209" s="40"/>
      <c r="S209" s="40"/>
      <c r="T209" s="40"/>
      <c r="U209" s="40"/>
      <c r="V209" s="40"/>
      <c r="W209" s="42"/>
    </row>
    <row r="210" spans="1:23" ht="14.25" customHeight="1">
      <c r="A210" s="5" t="s">
        <v>158</v>
      </c>
      <c r="B210" s="19"/>
      <c r="C210" s="2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61"/>
      <c r="O210" s="61"/>
      <c r="P210" s="50"/>
      <c r="Q210" s="40"/>
      <c r="R210" s="40"/>
      <c r="S210" s="40"/>
      <c r="T210" s="40"/>
      <c r="U210" s="40"/>
      <c r="V210" s="40"/>
      <c r="W210" s="35"/>
    </row>
    <row r="211" spans="1:23" ht="14.25" customHeight="1">
      <c r="A211" s="5" t="s">
        <v>159</v>
      </c>
      <c r="B211" s="19"/>
      <c r="C211" s="78" t="s">
        <v>206</v>
      </c>
      <c r="D211" s="30" t="str">
        <f>D$206</f>
        <v>07</v>
      </c>
      <c r="E211" s="30" t="str">
        <f>E$207</f>
        <v>07</v>
      </c>
      <c r="F211" s="30" t="s">
        <v>101</v>
      </c>
      <c r="G211" s="30" t="s">
        <v>105</v>
      </c>
      <c r="H211" s="30" t="s">
        <v>111</v>
      </c>
      <c r="I211" s="30" t="s">
        <v>122</v>
      </c>
      <c r="J211" s="30" t="s">
        <v>161</v>
      </c>
      <c r="K211" s="30" t="s">
        <v>104</v>
      </c>
      <c r="L211" s="30" t="s">
        <v>104</v>
      </c>
      <c r="M211" s="30" t="s">
        <v>104</v>
      </c>
      <c r="N211" s="61"/>
      <c r="O211" s="61"/>
      <c r="P211" s="50"/>
      <c r="Q211" s="40"/>
      <c r="R211" s="40"/>
      <c r="S211" s="40"/>
      <c r="T211" s="40"/>
      <c r="U211" s="40"/>
      <c r="V211" s="40"/>
      <c r="W211" s="35"/>
    </row>
    <row r="212" spans="1:23" ht="14.25" customHeight="1">
      <c r="A212" s="120" t="s">
        <v>233</v>
      </c>
      <c r="B212" s="19"/>
      <c r="C212" s="93" t="s">
        <v>206</v>
      </c>
      <c r="D212" s="33" t="s">
        <v>19</v>
      </c>
      <c r="E212" s="33" t="s">
        <v>92</v>
      </c>
      <c r="F212" s="33"/>
      <c r="G212" s="33"/>
      <c r="H212" s="33"/>
      <c r="I212" s="33"/>
      <c r="J212" s="33"/>
      <c r="K212" s="126">
        <f>K213+K222</f>
        <v>31.8</v>
      </c>
      <c r="L212" s="33" t="str">
        <f>L213</f>
        <v>0</v>
      </c>
      <c r="M212" s="33" t="str">
        <f>M213</f>
        <v>0</v>
      </c>
      <c r="N212" s="61"/>
      <c r="O212" s="61"/>
      <c r="P212" s="50"/>
      <c r="Q212" s="40"/>
      <c r="R212" s="40"/>
      <c r="S212" s="40"/>
      <c r="T212" s="40"/>
      <c r="U212" s="40"/>
      <c r="V212" s="40"/>
      <c r="W212" s="35"/>
    </row>
    <row r="213" spans="1:23" ht="14.25" customHeight="1">
      <c r="A213" s="121" t="s">
        <v>234</v>
      </c>
      <c r="B213" s="19"/>
      <c r="C213" s="78" t="s">
        <v>206</v>
      </c>
      <c r="D213" s="30" t="s">
        <v>19</v>
      </c>
      <c r="E213" s="30" t="s">
        <v>92</v>
      </c>
      <c r="F213" s="30" t="s">
        <v>101</v>
      </c>
      <c r="G213" s="30" t="s">
        <v>105</v>
      </c>
      <c r="H213" s="30" t="s">
        <v>111</v>
      </c>
      <c r="I213" s="32" t="s">
        <v>115</v>
      </c>
      <c r="K213" s="124" t="str">
        <f>K219</f>
        <v>8,50</v>
      </c>
      <c r="L213" s="30" t="str">
        <f>L219</f>
        <v>0</v>
      </c>
      <c r="M213" s="30" t="str">
        <f>M219</f>
        <v>0</v>
      </c>
      <c r="N213" s="61"/>
      <c r="O213" s="61"/>
      <c r="P213" s="50"/>
      <c r="Q213" s="40"/>
      <c r="R213" s="40"/>
      <c r="S213" s="40"/>
      <c r="T213" s="40"/>
      <c r="U213" s="40"/>
      <c r="V213" s="40"/>
      <c r="W213" s="35"/>
    </row>
    <row r="214" spans="1:23" ht="14.25" customHeight="1">
      <c r="A214" s="5" t="s">
        <v>235</v>
      </c>
      <c r="B214" s="19"/>
      <c r="C214" s="78"/>
      <c r="K214" s="122"/>
      <c r="L214" s="122"/>
      <c r="M214" s="122"/>
      <c r="N214" s="61"/>
      <c r="O214" s="61"/>
      <c r="P214" s="50"/>
      <c r="Q214" s="40"/>
      <c r="R214" s="40"/>
      <c r="S214" s="40"/>
      <c r="T214" s="40"/>
      <c r="U214" s="40"/>
      <c r="V214" s="40"/>
      <c r="W214" s="35"/>
    </row>
    <row r="215" spans="1:23" ht="14.25" customHeight="1">
      <c r="A215" s="5" t="s">
        <v>236</v>
      </c>
      <c r="B215" s="19"/>
      <c r="C215" s="78"/>
      <c r="K215" s="122"/>
      <c r="L215" s="122"/>
      <c r="M215" s="122"/>
      <c r="N215" s="61"/>
      <c r="O215" s="61"/>
      <c r="P215" s="50"/>
      <c r="Q215" s="40"/>
      <c r="R215" s="40"/>
      <c r="S215" s="40"/>
      <c r="T215" s="40"/>
      <c r="U215" s="40"/>
      <c r="V215" s="40"/>
      <c r="W215" s="35"/>
    </row>
    <row r="216" spans="1:23" ht="14.25" customHeight="1">
      <c r="A216" s="5" t="s">
        <v>237</v>
      </c>
      <c r="B216" s="19"/>
      <c r="C216" s="78"/>
      <c r="K216" s="122"/>
      <c r="L216" s="122"/>
      <c r="M216" s="122"/>
      <c r="N216" s="61"/>
      <c r="O216" s="61"/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>
      <c r="A217" s="5" t="s">
        <v>238</v>
      </c>
      <c r="B217" s="19"/>
      <c r="C217" s="78"/>
      <c r="K217" s="122"/>
      <c r="L217" s="122"/>
      <c r="M217" s="122"/>
      <c r="N217" s="61"/>
      <c r="O217" s="61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>
      <c r="A218" s="5" t="s">
        <v>239</v>
      </c>
      <c r="B218" s="19"/>
      <c r="C218" s="78"/>
      <c r="K218" s="122"/>
      <c r="L218" s="122"/>
      <c r="M218" s="122"/>
      <c r="N218" s="61"/>
      <c r="O218" s="61"/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>
      <c r="A219" s="5" t="s">
        <v>240</v>
      </c>
      <c r="B219" s="19"/>
      <c r="C219" s="78" t="s">
        <v>206</v>
      </c>
      <c r="D219" s="30" t="s">
        <v>19</v>
      </c>
      <c r="E219" s="30" t="s">
        <v>92</v>
      </c>
      <c r="F219" s="30" t="s">
        <v>101</v>
      </c>
      <c r="G219" s="30" t="s">
        <v>105</v>
      </c>
      <c r="H219" s="30" t="s">
        <v>111</v>
      </c>
      <c r="I219" s="30" t="s">
        <v>241</v>
      </c>
      <c r="K219" s="30" t="str">
        <f>K220</f>
        <v>8,50</v>
      </c>
      <c r="L219" s="30" t="str">
        <f>L220</f>
        <v>0</v>
      </c>
      <c r="M219" s="30" t="str">
        <f>M220</f>
        <v>0</v>
      </c>
      <c r="N219" s="61"/>
      <c r="O219" s="61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>
      <c r="A220" s="5" t="s">
        <v>158</v>
      </c>
      <c r="B220" s="19"/>
      <c r="C220" s="78" t="s">
        <v>206</v>
      </c>
      <c r="D220" s="30" t="s">
        <v>19</v>
      </c>
      <c r="E220" s="30" t="s">
        <v>92</v>
      </c>
      <c r="F220" s="30" t="s">
        <v>101</v>
      </c>
      <c r="G220" s="30" t="s">
        <v>105</v>
      </c>
      <c r="H220" s="30" t="s">
        <v>111</v>
      </c>
      <c r="I220" s="30" t="s">
        <v>241</v>
      </c>
      <c r="J220" s="30" t="s">
        <v>161</v>
      </c>
      <c r="K220" s="30" t="s">
        <v>242</v>
      </c>
      <c r="L220" s="30" t="s">
        <v>107</v>
      </c>
      <c r="M220" s="30" t="s">
        <v>107</v>
      </c>
      <c r="N220" s="61"/>
      <c r="O220" s="61"/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>
      <c r="A221" s="5" t="s">
        <v>159</v>
      </c>
      <c r="B221" s="19"/>
      <c r="C221" s="78"/>
      <c r="N221" s="61"/>
      <c r="O221" s="61"/>
      <c r="P221" s="50"/>
      <c r="Q221" s="40"/>
      <c r="R221" s="40"/>
      <c r="S221" s="40"/>
      <c r="T221" s="40"/>
      <c r="U221" s="40"/>
      <c r="V221" s="40"/>
      <c r="W221" s="35"/>
    </row>
    <row r="222" spans="1:23" ht="14.25" customHeight="1">
      <c r="A222" s="5" t="s">
        <v>234</v>
      </c>
      <c r="B222" s="19"/>
      <c r="C222" s="78" t="s">
        <v>206</v>
      </c>
      <c r="D222" s="30" t="s">
        <v>19</v>
      </c>
      <c r="E222" s="30" t="s">
        <v>92</v>
      </c>
      <c r="F222" s="30" t="s">
        <v>101</v>
      </c>
      <c r="G222" s="30" t="s">
        <v>105</v>
      </c>
      <c r="H222" s="30" t="s">
        <v>111</v>
      </c>
      <c r="I222" s="30" t="s">
        <v>115</v>
      </c>
      <c r="K222" s="124">
        <f>K232+K238+K226</f>
        <v>23.3</v>
      </c>
      <c r="L222" s="30" t="s">
        <v>107</v>
      </c>
      <c r="M222" s="30" t="s">
        <v>107</v>
      </c>
      <c r="N222" s="61"/>
      <c r="O222" s="61"/>
      <c r="P222" s="50"/>
      <c r="Q222" s="40"/>
      <c r="R222" s="40"/>
      <c r="S222" s="40"/>
      <c r="T222" s="40"/>
      <c r="U222" s="40"/>
      <c r="V222" s="40"/>
      <c r="W222" s="35"/>
    </row>
    <row r="223" spans="1:23" ht="14.25" customHeight="1">
      <c r="A223" s="5" t="s">
        <v>254</v>
      </c>
      <c r="B223" s="19"/>
      <c r="C223" s="78"/>
      <c r="K223" s="124"/>
      <c r="N223" s="61"/>
      <c r="O223" s="61"/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>
      <c r="A224" s="5" t="s">
        <v>255</v>
      </c>
      <c r="B224" s="19"/>
      <c r="C224" s="78"/>
      <c r="K224" s="124"/>
      <c r="N224" s="61"/>
      <c r="O224" s="61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>
      <c r="A225" s="5" t="s">
        <v>256</v>
      </c>
      <c r="B225" s="19"/>
      <c r="C225" s="78"/>
      <c r="K225" s="124"/>
      <c r="N225" s="61"/>
      <c r="O225" s="61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>
      <c r="A226" s="5" t="s">
        <v>285</v>
      </c>
      <c r="B226" s="19"/>
      <c r="C226" s="78" t="s">
        <v>206</v>
      </c>
      <c r="D226" s="30" t="s">
        <v>19</v>
      </c>
      <c r="E226" s="30" t="s">
        <v>92</v>
      </c>
      <c r="F226" s="30" t="s">
        <v>101</v>
      </c>
      <c r="G226" s="30" t="s">
        <v>105</v>
      </c>
      <c r="H226" s="30" t="s">
        <v>111</v>
      </c>
      <c r="I226" s="30" t="s">
        <v>286</v>
      </c>
      <c r="K226" s="124">
        <f>K228</f>
        <v>16.7</v>
      </c>
      <c r="L226" s="124" t="str">
        <f>L228</f>
        <v>0</v>
      </c>
      <c r="M226" s="124" t="str">
        <f>M228</f>
        <v>0</v>
      </c>
      <c r="N226" s="61"/>
      <c r="O226" s="61"/>
      <c r="P226" s="50"/>
      <c r="Q226" s="40"/>
      <c r="R226" s="40"/>
      <c r="S226" s="40"/>
      <c r="T226" s="40"/>
      <c r="U226" s="40"/>
      <c r="V226" s="40"/>
      <c r="W226" s="35"/>
    </row>
    <row r="227" spans="1:23" ht="14.25" customHeight="1">
      <c r="A227" s="5" t="s">
        <v>158</v>
      </c>
      <c r="B227" s="19"/>
      <c r="C227" s="78"/>
      <c r="K227" s="124"/>
      <c r="N227" s="61"/>
      <c r="O227" s="61"/>
      <c r="P227" s="50"/>
      <c r="Q227" s="40"/>
      <c r="R227" s="40"/>
      <c r="S227" s="40"/>
      <c r="T227" s="40"/>
      <c r="U227" s="40"/>
      <c r="V227" s="40"/>
      <c r="W227" s="35"/>
    </row>
    <row r="228" spans="1:23" ht="14.25" customHeight="1">
      <c r="A228" s="5" t="s">
        <v>159</v>
      </c>
      <c r="B228" s="19"/>
      <c r="C228" s="78" t="s">
        <v>206</v>
      </c>
      <c r="D228" s="30" t="s">
        <v>19</v>
      </c>
      <c r="E228" s="30" t="s">
        <v>92</v>
      </c>
      <c r="F228" s="30" t="s">
        <v>101</v>
      </c>
      <c r="G228" s="30" t="s">
        <v>105</v>
      </c>
      <c r="H228" s="30" t="s">
        <v>111</v>
      </c>
      <c r="I228" s="30" t="s">
        <v>286</v>
      </c>
      <c r="K228" s="124">
        <v>16.7</v>
      </c>
      <c r="L228" s="30" t="s">
        <v>107</v>
      </c>
      <c r="M228" s="30" t="s">
        <v>107</v>
      </c>
      <c r="N228" s="61"/>
      <c r="O228" s="61"/>
      <c r="P228" s="50"/>
      <c r="Q228" s="40"/>
      <c r="R228" s="40"/>
      <c r="S228" s="40"/>
      <c r="T228" s="40"/>
      <c r="U228" s="40"/>
      <c r="V228" s="40"/>
      <c r="W228" s="35"/>
    </row>
    <row r="229" spans="1:23" ht="14.25" customHeight="1">
      <c r="A229" s="5" t="s">
        <v>254</v>
      </c>
      <c r="B229" s="19"/>
      <c r="C229" s="78"/>
      <c r="K229" s="124"/>
      <c r="N229" s="61"/>
      <c r="O229" s="61"/>
      <c r="P229" s="50"/>
      <c r="Q229" s="40"/>
      <c r="R229" s="40"/>
      <c r="S229" s="40"/>
      <c r="T229" s="40"/>
      <c r="U229" s="40"/>
      <c r="V229" s="40"/>
      <c r="W229" s="35"/>
    </row>
    <row r="230" spans="1:23" ht="14.25" customHeight="1">
      <c r="A230" s="5" t="s">
        <v>255</v>
      </c>
      <c r="B230" s="19"/>
      <c r="C230" s="78"/>
      <c r="K230" s="124"/>
      <c r="N230" s="61"/>
      <c r="O230" s="61"/>
      <c r="P230" s="50"/>
      <c r="Q230" s="40"/>
      <c r="R230" s="40"/>
      <c r="S230" s="40"/>
      <c r="T230" s="40"/>
      <c r="U230" s="40"/>
      <c r="V230" s="40"/>
      <c r="W230" s="35"/>
    </row>
    <row r="231" spans="1:23" ht="14.25" customHeight="1">
      <c r="A231" s="5" t="s">
        <v>256</v>
      </c>
      <c r="B231" s="19"/>
      <c r="C231" s="78"/>
      <c r="K231" s="124"/>
      <c r="N231" s="61"/>
      <c r="O231" s="61"/>
      <c r="P231" s="50"/>
      <c r="Q231" s="40"/>
      <c r="R231" s="40"/>
      <c r="S231" s="40"/>
      <c r="T231" s="40"/>
      <c r="U231" s="40"/>
      <c r="V231" s="40"/>
      <c r="W231" s="35"/>
    </row>
    <row r="232" spans="1:23" ht="14.25" customHeight="1">
      <c r="A232" s="5" t="s">
        <v>283</v>
      </c>
      <c r="B232" s="19"/>
      <c r="C232" s="78" t="s">
        <v>206</v>
      </c>
      <c r="D232" s="30" t="s">
        <v>19</v>
      </c>
      <c r="E232" s="30" t="s">
        <v>92</v>
      </c>
      <c r="F232" s="30" t="s">
        <v>101</v>
      </c>
      <c r="G232" s="30" t="s">
        <v>105</v>
      </c>
      <c r="H232" s="30" t="s">
        <v>111</v>
      </c>
      <c r="I232" s="30" t="s">
        <v>268</v>
      </c>
      <c r="K232" s="124" t="str">
        <f>K234</f>
        <v>0,7</v>
      </c>
      <c r="L232" s="30" t="s">
        <v>107</v>
      </c>
      <c r="M232" s="30" t="s">
        <v>107</v>
      </c>
      <c r="N232" s="61"/>
      <c r="O232" s="61"/>
      <c r="P232" s="50"/>
      <c r="Q232" s="40"/>
      <c r="R232" s="40"/>
      <c r="S232" s="40"/>
      <c r="T232" s="40"/>
      <c r="U232" s="40"/>
      <c r="V232" s="40"/>
      <c r="W232" s="35"/>
    </row>
    <row r="233" spans="1:23" ht="14.25" customHeight="1">
      <c r="A233" s="5" t="s">
        <v>158</v>
      </c>
      <c r="B233" s="19"/>
      <c r="C233" s="78"/>
      <c r="N233" s="61"/>
      <c r="O233" s="61"/>
      <c r="P233" s="50"/>
      <c r="Q233" s="40"/>
      <c r="R233" s="40"/>
      <c r="S233" s="40"/>
      <c r="T233" s="40"/>
      <c r="U233" s="40"/>
      <c r="V233" s="40"/>
      <c r="W233" s="35"/>
    </row>
    <row r="234" spans="1:23" ht="14.25" customHeight="1">
      <c r="A234" s="5" t="s">
        <v>159</v>
      </c>
      <c r="B234" s="19"/>
      <c r="C234" s="78" t="s">
        <v>206</v>
      </c>
      <c r="D234" s="30" t="s">
        <v>19</v>
      </c>
      <c r="E234" s="30" t="s">
        <v>92</v>
      </c>
      <c r="F234" s="30" t="s">
        <v>101</v>
      </c>
      <c r="G234" s="30" t="s">
        <v>105</v>
      </c>
      <c r="H234" s="30" t="s">
        <v>111</v>
      </c>
      <c r="I234" s="30" t="s">
        <v>268</v>
      </c>
      <c r="J234" s="30" t="s">
        <v>161</v>
      </c>
      <c r="K234" s="30" t="s">
        <v>284</v>
      </c>
      <c r="L234" s="30" t="s">
        <v>107</v>
      </c>
      <c r="M234" s="30" t="s">
        <v>107</v>
      </c>
      <c r="N234" s="61"/>
      <c r="O234" s="61"/>
      <c r="P234" s="50"/>
      <c r="Q234" s="40"/>
      <c r="R234" s="40"/>
      <c r="S234" s="40"/>
      <c r="T234" s="40"/>
      <c r="U234" s="40"/>
      <c r="V234" s="40"/>
      <c r="W234" s="35"/>
    </row>
    <row r="235" spans="1:23" ht="14.25" customHeight="1">
      <c r="A235" s="127" t="s">
        <v>259</v>
      </c>
      <c r="B235" s="19"/>
      <c r="C235" s="78"/>
      <c r="N235" s="61"/>
      <c r="O235" s="61"/>
      <c r="P235" s="50"/>
      <c r="Q235" s="40"/>
      <c r="R235" s="40"/>
      <c r="S235" s="40"/>
      <c r="T235" s="40"/>
      <c r="U235" s="40"/>
      <c r="V235" s="40"/>
      <c r="W235" s="35"/>
    </row>
    <row r="236" spans="1:23" ht="14.25" customHeight="1">
      <c r="A236" s="127" t="s">
        <v>260</v>
      </c>
      <c r="B236" s="19"/>
      <c r="C236" s="78"/>
      <c r="N236" s="61"/>
      <c r="O236" s="61"/>
      <c r="P236" s="50"/>
      <c r="Q236" s="40"/>
      <c r="R236" s="40"/>
      <c r="S236" s="40"/>
      <c r="T236" s="40"/>
      <c r="U236" s="40"/>
      <c r="V236" s="40"/>
      <c r="W236" s="35"/>
    </row>
    <row r="237" spans="1:23" ht="14.25" customHeight="1">
      <c r="A237" s="127" t="s">
        <v>256</v>
      </c>
      <c r="B237" s="19"/>
      <c r="C237" s="78"/>
      <c r="N237" s="61"/>
      <c r="O237" s="61"/>
      <c r="P237" s="50"/>
      <c r="Q237" s="40"/>
      <c r="R237" s="40"/>
      <c r="S237" s="40"/>
      <c r="T237" s="40"/>
      <c r="U237" s="40"/>
      <c r="V237" s="40"/>
      <c r="W237" s="35"/>
    </row>
    <row r="238" spans="1:23" ht="14.25" customHeight="1">
      <c r="A238" s="127" t="s">
        <v>258</v>
      </c>
      <c r="B238" s="19"/>
      <c r="C238" s="78" t="s">
        <v>206</v>
      </c>
      <c r="D238" s="30" t="s">
        <v>19</v>
      </c>
      <c r="E238" s="30" t="s">
        <v>92</v>
      </c>
      <c r="F238" s="30" t="s">
        <v>101</v>
      </c>
      <c r="G238" s="30" t="s">
        <v>105</v>
      </c>
      <c r="H238" s="30" t="s">
        <v>111</v>
      </c>
      <c r="I238" s="30" t="s">
        <v>261</v>
      </c>
      <c r="K238" s="124" t="str">
        <f>K240</f>
        <v>5,9</v>
      </c>
      <c r="L238" s="30" t="s">
        <v>107</v>
      </c>
      <c r="M238" s="30" t="s">
        <v>107</v>
      </c>
      <c r="N238" s="61"/>
      <c r="O238" s="61"/>
      <c r="P238" s="50"/>
      <c r="Q238" s="40"/>
      <c r="R238" s="40"/>
      <c r="S238" s="40"/>
      <c r="T238" s="40"/>
      <c r="U238" s="40"/>
      <c r="V238" s="40"/>
      <c r="W238" s="35"/>
    </row>
    <row r="239" spans="1:23" ht="14.25" customHeight="1">
      <c r="A239" s="119" t="s">
        <v>230</v>
      </c>
      <c r="B239" s="19"/>
      <c r="C239" s="78"/>
      <c r="N239" s="61"/>
      <c r="O239" s="61"/>
      <c r="P239" s="50"/>
      <c r="Q239" s="40"/>
      <c r="R239" s="40"/>
      <c r="S239" s="40"/>
      <c r="T239" s="40"/>
      <c r="U239" s="40"/>
      <c r="V239" s="40"/>
      <c r="W239" s="35"/>
    </row>
    <row r="240" spans="1:23" ht="14.25" customHeight="1">
      <c r="A240" s="5" t="s">
        <v>159</v>
      </c>
      <c r="B240" s="19"/>
      <c r="C240" s="78" t="s">
        <v>206</v>
      </c>
      <c r="D240" s="30" t="s">
        <v>19</v>
      </c>
      <c r="E240" s="30" t="s">
        <v>92</v>
      </c>
      <c r="F240" s="30" t="s">
        <v>101</v>
      </c>
      <c r="G240" s="30" t="s">
        <v>105</v>
      </c>
      <c r="H240" s="30" t="s">
        <v>111</v>
      </c>
      <c r="I240" s="30" t="s">
        <v>261</v>
      </c>
      <c r="J240" s="30" t="s">
        <v>161</v>
      </c>
      <c r="K240" s="30" t="s">
        <v>262</v>
      </c>
      <c r="L240" s="30" t="s">
        <v>107</v>
      </c>
      <c r="M240" s="30" t="s">
        <v>107</v>
      </c>
      <c r="N240" s="61"/>
      <c r="O240" s="61"/>
      <c r="P240" s="50"/>
      <c r="Q240" s="40"/>
      <c r="R240" s="40"/>
      <c r="S240" s="40"/>
      <c r="T240" s="40"/>
      <c r="U240" s="40"/>
      <c r="V240" s="40"/>
      <c r="W240" s="35"/>
    </row>
    <row r="241" spans="1:23" s="4" customFormat="1" ht="14.25" customHeight="1">
      <c r="A241" s="64" t="s">
        <v>186</v>
      </c>
      <c r="B241" s="87"/>
      <c r="C241" s="93" t="s">
        <v>206</v>
      </c>
      <c r="D241" s="33" t="s">
        <v>20</v>
      </c>
      <c r="E241" s="32"/>
      <c r="F241" s="32"/>
      <c r="G241" s="32"/>
      <c r="H241" s="32"/>
      <c r="I241" s="32"/>
      <c r="J241" s="32"/>
      <c r="K241" s="109">
        <f aca="true" t="shared" si="2" ref="K241:M242">K242</f>
        <v>2219.7999999999997</v>
      </c>
      <c r="L241" s="109">
        <f t="shared" si="2"/>
        <v>1852.1</v>
      </c>
      <c r="M241" s="102">
        <f t="shared" si="2"/>
        <v>1852.1</v>
      </c>
      <c r="N241" s="80" t="e">
        <f>#REF!+#REF!+#REF!+#REF!</f>
        <v>#REF!</v>
      </c>
      <c r="O241" s="80" t="e">
        <f>#REF!+#REF!+#REF!+#REF!</f>
        <v>#REF!</v>
      </c>
      <c r="P241" s="81"/>
      <c r="Q241" s="82"/>
      <c r="R241" s="82"/>
      <c r="S241" s="82"/>
      <c r="T241" s="82"/>
      <c r="U241" s="82"/>
      <c r="V241" s="82"/>
      <c r="W241" s="47"/>
    </row>
    <row r="242" spans="1:23" s="2" customFormat="1" ht="14.25" customHeight="1">
      <c r="A242" s="20" t="s">
        <v>25</v>
      </c>
      <c r="B242" s="17"/>
      <c r="C242" s="93" t="s">
        <v>206</v>
      </c>
      <c r="D242" s="14" t="s">
        <v>20</v>
      </c>
      <c r="E242" s="14" t="s">
        <v>14</v>
      </c>
      <c r="F242" s="14"/>
      <c r="G242" s="14"/>
      <c r="H242" s="14"/>
      <c r="I242" s="14"/>
      <c r="J242" s="14"/>
      <c r="K242" s="102">
        <f>K243</f>
        <v>2219.7999999999997</v>
      </c>
      <c r="L242" s="102">
        <f t="shared" si="2"/>
        <v>1852.1</v>
      </c>
      <c r="M242" s="102">
        <f t="shared" si="2"/>
        <v>1852.1</v>
      </c>
      <c r="N242" s="18"/>
      <c r="O242" s="18"/>
      <c r="P242" s="51"/>
      <c r="Q242" s="16"/>
      <c r="R242" s="16"/>
      <c r="S242" s="16"/>
      <c r="T242" s="16"/>
      <c r="U242" s="16"/>
      <c r="V242" s="16"/>
      <c r="W242" s="42"/>
    </row>
    <row r="243" spans="1:23" s="2" customFormat="1" ht="14.25" customHeight="1">
      <c r="A243" s="5" t="s">
        <v>131</v>
      </c>
      <c r="B243" s="17"/>
      <c r="C243" s="78" t="s">
        <v>206</v>
      </c>
      <c r="D243" s="32" t="s">
        <v>20</v>
      </c>
      <c r="E243" s="32" t="s">
        <v>14</v>
      </c>
      <c r="F243" s="32" t="s">
        <v>101</v>
      </c>
      <c r="G243" s="32" t="s">
        <v>105</v>
      </c>
      <c r="H243" s="32" t="s">
        <v>111</v>
      </c>
      <c r="I243" s="32" t="s">
        <v>115</v>
      </c>
      <c r="J243" s="14"/>
      <c r="K243" s="108">
        <f>K244+K247+K253</f>
        <v>2219.7999999999997</v>
      </c>
      <c r="L243" s="108">
        <f>L244+L247</f>
        <v>1852.1</v>
      </c>
      <c r="M243" s="108">
        <f>M244+M247</f>
        <v>1852.1</v>
      </c>
      <c r="N243" s="18"/>
      <c r="O243" s="18"/>
      <c r="P243" s="51"/>
      <c r="Q243" s="16"/>
      <c r="R243" s="16"/>
      <c r="S243" s="16"/>
      <c r="T243" s="16"/>
      <c r="U243" s="16"/>
      <c r="V243" s="16"/>
      <c r="W243" s="42"/>
    </row>
    <row r="244" spans="1:23" s="2" customFormat="1" ht="14.25" customHeight="1">
      <c r="A244" s="22" t="s">
        <v>96</v>
      </c>
      <c r="B244" s="17"/>
      <c r="C244" s="78" t="s">
        <v>206</v>
      </c>
      <c r="D244" s="32" t="s">
        <v>20</v>
      </c>
      <c r="E244" s="32" t="s">
        <v>14</v>
      </c>
      <c r="F244" s="32" t="s">
        <v>101</v>
      </c>
      <c r="G244" s="32" t="s">
        <v>105</v>
      </c>
      <c r="H244" s="32" t="s">
        <v>111</v>
      </c>
      <c r="I244" s="32" t="s">
        <v>123</v>
      </c>
      <c r="J244" s="32"/>
      <c r="K244" s="108" t="str">
        <f>K246</f>
        <v>2</v>
      </c>
      <c r="L244" s="108" t="str">
        <f>L246</f>
        <v>2</v>
      </c>
      <c r="M244" s="108" t="str">
        <f>M246</f>
        <v>2</v>
      </c>
      <c r="N244" s="18"/>
      <c r="O244" s="18"/>
      <c r="P244" s="51"/>
      <c r="Q244" s="16"/>
      <c r="R244" s="16"/>
      <c r="S244" s="16"/>
      <c r="T244" s="16"/>
      <c r="U244" s="16"/>
      <c r="V244" s="16"/>
      <c r="W244" s="42"/>
    </row>
    <row r="245" spans="1:23" ht="14.25" customHeight="1">
      <c r="A245" s="5" t="s">
        <v>158</v>
      </c>
      <c r="B245" s="19"/>
      <c r="C245" s="25"/>
      <c r="N245" s="56">
        <f>11260+2858</f>
        <v>14118</v>
      </c>
      <c r="O245" s="56">
        <f>11613+2889</f>
        <v>14502</v>
      </c>
      <c r="P245" s="50"/>
      <c r="Q245" s="40"/>
      <c r="R245" s="40"/>
      <c r="S245" s="40"/>
      <c r="T245" s="40"/>
      <c r="U245" s="40"/>
      <c r="V245" s="40"/>
      <c r="W245" s="35"/>
    </row>
    <row r="246" spans="1:23" s="8" customFormat="1" ht="14.25" customHeight="1">
      <c r="A246" s="5" t="s">
        <v>159</v>
      </c>
      <c r="B246" s="24"/>
      <c r="C246" s="78" t="s">
        <v>206</v>
      </c>
      <c r="D246" s="30" t="s">
        <v>20</v>
      </c>
      <c r="E246" s="30" t="str">
        <f>E242</f>
        <v>01</v>
      </c>
      <c r="F246" s="32" t="s">
        <v>101</v>
      </c>
      <c r="G246" s="32" t="s">
        <v>105</v>
      </c>
      <c r="H246" s="32" t="s">
        <v>111</v>
      </c>
      <c r="I246" s="32" t="s">
        <v>123</v>
      </c>
      <c r="J246" s="30" t="s">
        <v>161</v>
      </c>
      <c r="K246" s="30" t="s">
        <v>103</v>
      </c>
      <c r="L246" s="30" t="s">
        <v>103</v>
      </c>
      <c r="M246" s="30" t="s">
        <v>103</v>
      </c>
      <c r="N246" s="83"/>
      <c r="O246" s="83"/>
      <c r="P246" s="84"/>
      <c r="Q246" s="85"/>
      <c r="R246" s="85"/>
      <c r="S246" s="85"/>
      <c r="T246" s="85"/>
      <c r="U246" s="85"/>
      <c r="V246" s="85"/>
      <c r="W246" s="39"/>
    </row>
    <row r="247" spans="1:23" s="8" customFormat="1" ht="14.25" customHeight="1">
      <c r="A247" s="3" t="s">
        <v>187</v>
      </c>
      <c r="B247" s="24"/>
      <c r="C247" s="78" t="s">
        <v>206</v>
      </c>
      <c r="D247" s="30" t="s">
        <v>20</v>
      </c>
      <c r="E247" s="30" t="s">
        <v>14</v>
      </c>
      <c r="F247" s="30" t="s">
        <v>101</v>
      </c>
      <c r="G247" s="30" t="s">
        <v>105</v>
      </c>
      <c r="H247" s="30" t="s">
        <v>111</v>
      </c>
      <c r="I247" s="30" t="s">
        <v>124</v>
      </c>
      <c r="J247" s="30"/>
      <c r="K247" s="107" t="str">
        <f>K248</f>
        <v>1850,1</v>
      </c>
      <c r="L247" s="107">
        <f>L248</f>
        <v>1850.1</v>
      </c>
      <c r="M247" s="107" t="str">
        <f>M248</f>
        <v>1850,1</v>
      </c>
      <c r="N247" s="83"/>
      <c r="O247" s="83"/>
      <c r="P247" s="84"/>
      <c r="Q247" s="85"/>
      <c r="R247" s="85"/>
      <c r="S247" s="85"/>
      <c r="T247" s="85"/>
      <c r="U247" s="85"/>
      <c r="V247" s="85"/>
      <c r="W247" s="39"/>
    </row>
    <row r="248" spans="1:23" s="8" customFormat="1" ht="14.25" customHeight="1">
      <c r="A248" s="3" t="s">
        <v>189</v>
      </c>
      <c r="B248" s="24"/>
      <c r="C248" s="78" t="s">
        <v>206</v>
      </c>
      <c r="D248" s="30" t="s">
        <v>20</v>
      </c>
      <c r="E248" s="30" t="s">
        <v>14</v>
      </c>
      <c r="F248" s="30" t="s">
        <v>101</v>
      </c>
      <c r="G248" s="30" t="s">
        <v>105</v>
      </c>
      <c r="H248" s="30" t="s">
        <v>111</v>
      </c>
      <c r="I248" s="30" t="s">
        <v>124</v>
      </c>
      <c r="J248" s="30" t="s">
        <v>188</v>
      </c>
      <c r="K248" s="30" t="s">
        <v>218</v>
      </c>
      <c r="L248" s="107">
        <v>1850.1</v>
      </c>
      <c r="M248" s="30" t="s">
        <v>218</v>
      </c>
      <c r="N248" s="83"/>
      <c r="O248" s="83"/>
      <c r="P248" s="84"/>
      <c r="Q248" s="85"/>
      <c r="R248" s="85"/>
      <c r="S248" s="85"/>
      <c r="T248" s="85"/>
      <c r="U248" s="85"/>
      <c r="V248" s="85"/>
      <c r="W248" s="39"/>
    </row>
    <row r="249" spans="1:23" s="8" customFormat="1" ht="14.25" customHeight="1" hidden="1">
      <c r="A249" s="3"/>
      <c r="B249" s="24"/>
      <c r="C249" s="25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83"/>
      <c r="O249" s="83"/>
      <c r="P249" s="84"/>
      <c r="Q249" s="85"/>
      <c r="R249" s="85"/>
      <c r="S249" s="85"/>
      <c r="T249" s="85"/>
      <c r="U249" s="85"/>
      <c r="V249" s="85"/>
      <c r="W249" s="39"/>
    </row>
    <row r="250" spans="1:23" s="8" customFormat="1" ht="14.25" customHeight="1">
      <c r="A250" s="128" t="s">
        <v>263</v>
      </c>
      <c r="B250" s="24"/>
      <c r="C250" s="25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83"/>
      <c r="O250" s="83"/>
      <c r="P250" s="84"/>
      <c r="Q250" s="85"/>
      <c r="R250" s="85"/>
      <c r="S250" s="85"/>
      <c r="T250" s="85"/>
      <c r="U250" s="85"/>
      <c r="V250" s="85"/>
      <c r="W250" s="39"/>
    </row>
    <row r="251" spans="1:23" s="8" customFormat="1" ht="14.25" customHeight="1">
      <c r="A251" s="128" t="s">
        <v>264</v>
      </c>
      <c r="B251" s="24"/>
      <c r="C251" s="25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83"/>
      <c r="O251" s="83"/>
      <c r="P251" s="84"/>
      <c r="Q251" s="85"/>
      <c r="R251" s="85"/>
      <c r="S251" s="85"/>
      <c r="T251" s="85"/>
      <c r="U251" s="85"/>
      <c r="V251" s="85"/>
      <c r="W251" s="39"/>
    </row>
    <row r="252" spans="1:23" s="8" customFormat="1" ht="14.25" customHeight="1">
      <c r="A252" s="128" t="s">
        <v>265</v>
      </c>
      <c r="B252" s="24"/>
      <c r="C252" s="25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83"/>
      <c r="O252" s="83"/>
      <c r="P252" s="84"/>
      <c r="Q252" s="85"/>
      <c r="R252" s="85"/>
      <c r="S252" s="85"/>
      <c r="T252" s="85"/>
      <c r="U252" s="85"/>
      <c r="V252" s="85"/>
      <c r="W252" s="39"/>
    </row>
    <row r="253" spans="1:23" s="8" customFormat="1" ht="14.25" customHeight="1">
      <c r="A253" s="128" t="s">
        <v>266</v>
      </c>
      <c r="B253" s="24"/>
      <c r="C253" s="93" t="s">
        <v>206</v>
      </c>
      <c r="D253" s="33" t="s">
        <v>20</v>
      </c>
      <c r="E253" s="33" t="s">
        <v>14</v>
      </c>
      <c r="F253" s="33" t="s">
        <v>101</v>
      </c>
      <c r="G253" s="33" t="s">
        <v>105</v>
      </c>
      <c r="H253" s="33" t="s">
        <v>111</v>
      </c>
      <c r="I253" s="33" t="s">
        <v>267</v>
      </c>
      <c r="J253" s="30"/>
      <c r="K253" s="126" t="str">
        <f>K254</f>
        <v>367,7</v>
      </c>
      <c r="L253" s="126" t="str">
        <f>L254</f>
        <v>0</v>
      </c>
      <c r="M253" s="126" t="str">
        <f>M254</f>
        <v>0</v>
      </c>
      <c r="N253" s="83"/>
      <c r="O253" s="83"/>
      <c r="P253" s="84"/>
      <c r="Q253" s="85"/>
      <c r="R253" s="85"/>
      <c r="S253" s="85"/>
      <c r="T253" s="85"/>
      <c r="U253" s="85"/>
      <c r="V253" s="85"/>
      <c r="W253" s="39"/>
    </row>
    <row r="254" spans="1:23" s="8" customFormat="1" ht="14.25" customHeight="1">
      <c r="A254" s="127" t="s">
        <v>189</v>
      </c>
      <c r="B254" s="24"/>
      <c r="C254" s="78" t="s">
        <v>206</v>
      </c>
      <c r="D254" s="30" t="s">
        <v>20</v>
      </c>
      <c r="E254" s="30" t="s">
        <v>14</v>
      </c>
      <c r="F254" s="30" t="s">
        <v>101</v>
      </c>
      <c r="G254" s="30" t="s">
        <v>105</v>
      </c>
      <c r="H254" s="30" t="s">
        <v>111</v>
      </c>
      <c r="I254" s="30" t="s">
        <v>267</v>
      </c>
      <c r="J254" s="30" t="s">
        <v>188</v>
      </c>
      <c r="K254" s="30" t="s">
        <v>296</v>
      </c>
      <c r="L254" s="30" t="s">
        <v>107</v>
      </c>
      <c r="M254" s="30" t="s">
        <v>107</v>
      </c>
      <c r="N254" s="83"/>
      <c r="O254" s="83"/>
      <c r="P254" s="84"/>
      <c r="Q254" s="85"/>
      <c r="R254" s="85"/>
      <c r="S254" s="85"/>
      <c r="T254" s="85"/>
      <c r="U254" s="85"/>
      <c r="V254" s="85"/>
      <c r="W254" s="39"/>
    </row>
    <row r="255" spans="1:23" s="8" customFormat="1" ht="14.25" customHeight="1">
      <c r="A255" s="99" t="s">
        <v>139</v>
      </c>
      <c r="B255" s="24"/>
      <c r="C255" s="93" t="s">
        <v>206</v>
      </c>
      <c r="D255" s="33" t="s">
        <v>18</v>
      </c>
      <c r="E255" s="33" t="s">
        <v>111</v>
      </c>
      <c r="F255" s="30"/>
      <c r="G255" s="30"/>
      <c r="H255" s="30"/>
      <c r="I255" s="30"/>
      <c r="J255" s="30"/>
      <c r="K255" s="109" t="str">
        <f aca="true" t="shared" si="3" ref="K255:M257">K256</f>
        <v>236</v>
      </c>
      <c r="L255" s="109" t="str">
        <f t="shared" si="3"/>
        <v>236</v>
      </c>
      <c r="M255" s="109" t="str">
        <f t="shared" si="3"/>
        <v>236</v>
      </c>
      <c r="N255" s="83"/>
      <c r="O255" s="83"/>
      <c r="P255" s="84"/>
      <c r="Q255" s="85"/>
      <c r="R255" s="85"/>
      <c r="S255" s="85"/>
      <c r="T255" s="85"/>
      <c r="U255" s="85"/>
      <c r="V255" s="85"/>
      <c r="W255" s="39"/>
    </row>
    <row r="256" spans="1:23" s="8" customFormat="1" ht="14.25" customHeight="1">
      <c r="A256" s="99" t="s">
        <v>140</v>
      </c>
      <c r="B256" s="24"/>
      <c r="C256" s="93" t="s">
        <v>206</v>
      </c>
      <c r="D256" s="33" t="s">
        <v>18</v>
      </c>
      <c r="E256" s="33" t="s">
        <v>14</v>
      </c>
      <c r="F256" s="30"/>
      <c r="G256" s="30"/>
      <c r="H256" s="30"/>
      <c r="I256" s="30"/>
      <c r="J256" s="30"/>
      <c r="K256" s="109" t="str">
        <f t="shared" si="3"/>
        <v>236</v>
      </c>
      <c r="L256" s="109" t="str">
        <f t="shared" si="3"/>
        <v>236</v>
      </c>
      <c r="M256" s="109" t="str">
        <f t="shared" si="3"/>
        <v>236</v>
      </c>
      <c r="N256" s="83"/>
      <c r="O256" s="83"/>
      <c r="P256" s="84"/>
      <c r="Q256" s="85"/>
      <c r="R256" s="85"/>
      <c r="S256" s="85"/>
      <c r="T256" s="85"/>
      <c r="U256" s="85"/>
      <c r="V256" s="85"/>
      <c r="W256" s="39"/>
    </row>
    <row r="257" spans="1:23" s="8" customFormat="1" ht="14.25" customHeight="1">
      <c r="A257" s="5" t="s">
        <v>131</v>
      </c>
      <c r="B257" s="24"/>
      <c r="C257" s="78" t="s">
        <v>206</v>
      </c>
      <c r="D257" s="32" t="s">
        <v>18</v>
      </c>
      <c r="E257" s="32" t="s">
        <v>14</v>
      </c>
      <c r="F257" s="30" t="s">
        <v>101</v>
      </c>
      <c r="G257" s="30" t="s">
        <v>105</v>
      </c>
      <c r="H257" s="30" t="s">
        <v>111</v>
      </c>
      <c r="I257" s="30" t="s">
        <v>115</v>
      </c>
      <c r="J257" s="30"/>
      <c r="K257" s="108" t="str">
        <f t="shared" si="3"/>
        <v>236</v>
      </c>
      <c r="L257" s="108" t="str">
        <f t="shared" si="3"/>
        <v>236</v>
      </c>
      <c r="M257" s="108" t="str">
        <f t="shared" si="3"/>
        <v>236</v>
      </c>
      <c r="N257" s="83"/>
      <c r="O257" s="83"/>
      <c r="P257" s="84"/>
      <c r="Q257" s="85"/>
      <c r="R257" s="85"/>
      <c r="S257" s="85"/>
      <c r="T257" s="85"/>
      <c r="U257" s="85"/>
      <c r="V257" s="85"/>
      <c r="W257" s="39"/>
    </row>
    <row r="258" spans="1:23" s="8" customFormat="1" ht="14.25" customHeight="1">
      <c r="A258" s="3" t="s">
        <v>190</v>
      </c>
      <c r="B258" s="24"/>
      <c r="C258" s="78" t="s">
        <v>206</v>
      </c>
      <c r="D258" s="30" t="s">
        <v>18</v>
      </c>
      <c r="E258" s="30" t="s">
        <v>14</v>
      </c>
      <c r="F258" s="30" t="s">
        <v>101</v>
      </c>
      <c r="G258" s="30" t="s">
        <v>105</v>
      </c>
      <c r="H258" s="30" t="s">
        <v>111</v>
      </c>
      <c r="I258" s="30" t="s">
        <v>125</v>
      </c>
      <c r="J258" s="30"/>
      <c r="K258" s="107" t="str">
        <f>K260</f>
        <v>236</v>
      </c>
      <c r="L258" s="107" t="str">
        <f>L260</f>
        <v>236</v>
      </c>
      <c r="M258" s="107" t="str">
        <f>M260</f>
        <v>236</v>
      </c>
      <c r="N258" s="83"/>
      <c r="O258" s="83"/>
      <c r="P258" s="84"/>
      <c r="Q258" s="85"/>
      <c r="R258" s="85"/>
      <c r="S258" s="85"/>
      <c r="T258" s="85"/>
      <c r="U258" s="85"/>
      <c r="V258" s="85"/>
      <c r="W258" s="39"/>
    </row>
    <row r="259" spans="1:23" s="8" customFormat="1" ht="14.25" customHeight="1">
      <c r="A259" s="3" t="s">
        <v>191</v>
      </c>
      <c r="B259" s="24"/>
      <c r="C259" s="25"/>
      <c r="D259" s="30"/>
      <c r="E259" s="30"/>
      <c r="F259" s="30"/>
      <c r="G259" s="30"/>
      <c r="H259" s="30"/>
      <c r="I259" s="30"/>
      <c r="J259" s="30"/>
      <c r="K259" s="107"/>
      <c r="L259" s="107"/>
      <c r="M259" s="107"/>
      <c r="N259" s="83"/>
      <c r="O259" s="83"/>
      <c r="P259" s="84"/>
      <c r="Q259" s="85"/>
      <c r="R259" s="85"/>
      <c r="S259" s="85"/>
      <c r="T259" s="85"/>
      <c r="U259" s="85"/>
      <c r="V259" s="85"/>
      <c r="W259" s="39"/>
    </row>
    <row r="260" spans="1:23" s="8" customFormat="1" ht="14.25" customHeight="1">
      <c r="A260" s="3" t="s">
        <v>192</v>
      </c>
      <c r="B260" s="24"/>
      <c r="C260" s="78" t="s">
        <v>206</v>
      </c>
      <c r="D260" s="30" t="s">
        <v>18</v>
      </c>
      <c r="E260" s="30" t="s">
        <v>14</v>
      </c>
      <c r="F260" s="30" t="s">
        <v>101</v>
      </c>
      <c r="G260" s="30" t="s">
        <v>105</v>
      </c>
      <c r="H260" s="30" t="s">
        <v>111</v>
      </c>
      <c r="I260" s="30" t="s">
        <v>125</v>
      </c>
      <c r="J260" s="30" t="s">
        <v>193</v>
      </c>
      <c r="K260" s="30" t="s">
        <v>219</v>
      </c>
      <c r="L260" s="30" t="s">
        <v>219</v>
      </c>
      <c r="M260" s="30" t="s">
        <v>219</v>
      </c>
      <c r="N260" s="83"/>
      <c r="O260" s="83"/>
      <c r="P260" s="84"/>
      <c r="Q260" s="85"/>
      <c r="R260" s="85"/>
      <c r="S260" s="85"/>
      <c r="T260" s="85"/>
      <c r="U260" s="85"/>
      <c r="V260" s="85"/>
      <c r="W260" s="39"/>
    </row>
    <row r="261" spans="1:23" s="4" customFormat="1" ht="14.25" customHeight="1">
      <c r="A261" s="64" t="s">
        <v>51</v>
      </c>
      <c r="B261" s="87"/>
      <c r="C261" s="93" t="s">
        <v>206</v>
      </c>
      <c r="D261" s="33" t="s">
        <v>83</v>
      </c>
      <c r="E261" s="33" t="s">
        <v>111</v>
      </c>
      <c r="F261" s="32"/>
      <c r="G261" s="32"/>
      <c r="H261" s="32"/>
      <c r="I261" s="33"/>
      <c r="J261" s="33"/>
      <c r="K261" s="109" t="str">
        <f>K262</f>
        <v>38</v>
      </c>
      <c r="L261" s="109" t="str">
        <f>L262</f>
        <v>13</v>
      </c>
      <c r="M261" s="109" t="str">
        <f>M262</f>
        <v>13</v>
      </c>
      <c r="N261" s="80" t="e">
        <f>#REF!+#REF!+#REF!+#REF!+#REF!+N262+#REF!</f>
        <v>#REF!</v>
      </c>
      <c r="O261" s="80" t="e">
        <f>#REF!+#REF!+#REF!+#REF!+#REF!+O262+#REF!</f>
        <v>#REF!</v>
      </c>
      <c r="P261" s="81"/>
      <c r="Q261" s="82"/>
      <c r="R261" s="82"/>
      <c r="S261" s="82"/>
      <c r="T261" s="82"/>
      <c r="U261" s="82"/>
      <c r="V261" s="82"/>
      <c r="W261" s="47"/>
    </row>
    <row r="262" spans="1:23" ht="14.25" customHeight="1">
      <c r="A262" s="20" t="s">
        <v>130</v>
      </c>
      <c r="B262" s="19"/>
      <c r="C262" s="93" t="s">
        <v>206</v>
      </c>
      <c r="D262" s="14" t="str">
        <f>D$261</f>
        <v>11</v>
      </c>
      <c r="E262" s="14" t="s">
        <v>14</v>
      </c>
      <c r="F262" s="14"/>
      <c r="G262" s="14"/>
      <c r="H262" s="14"/>
      <c r="I262" s="14"/>
      <c r="J262" s="14"/>
      <c r="K262" s="102" t="str">
        <f>K266</f>
        <v>38</v>
      </c>
      <c r="L262" s="102" t="str">
        <f>L266</f>
        <v>13</v>
      </c>
      <c r="M262" s="109" t="str">
        <f>M266</f>
        <v>13</v>
      </c>
      <c r="N262" s="18" t="e">
        <f>N263+#REF!+#REF!</f>
        <v>#REF!</v>
      </c>
      <c r="O262" s="18" t="e">
        <f>O263+#REF!+#REF!</f>
        <v>#REF!</v>
      </c>
      <c r="P262" s="51"/>
      <c r="Q262" s="16"/>
      <c r="R262" s="16"/>
      <c r="S262" s="16"/>
      <c r="T262" s="16"/>
      <c r="U262" s="16"/>
      <c r="V262" s="16"/>
      <c r="W262" s="35"/>
    </row>
    <row r="263" spans="1:23" ht="14.25" customHeight="1" hidden="1">
      <c r="A263" s="12" t="s">
        <v>51</v>
      </c>
      <c r="B263" s="19"/>
      <c r="C263" s="25"/>
      <c r="D263" s="30" t="str">
        <f>D$261</f>
        <v>11</v>
      </c>
      <c r="E263" s="30" t="str">
        <f>E262</f>
        <v>01</v>
      </c>
      <c r="I263" s="30" t="s">
        <v>32</v>
      </c>
      <c r="J263" s="14"/>
      <c r="K263" s="102"/>
      <c r="L263" s="102"/>
      <c r="M263" s="102"/>
      <c r="N263" s="15">
        <f>N265</f>
        <v>0</v>
      </c>
      <c r="O263" s="15">
        <f>O265</f>
        <v>0</v>
      </c>
      <c r="P263" s="51"/>
      <c r="Q263" s="16"/>
      <c r="R263" s="16"/>
      <c r="S263" s="16"/>
      <c r="T263" s="16"/>
      <c r="U263" s="16"/>
      <c r="V263" s="16"/>
      <c r="W263" s="35"/>
    </row>
    <row r="264" spans="1:23" ht="14.25" customHeight="1" hidden="1">
      <c r="A264" s="5" t="s">
        <v>33</v>
      </c>
      <c r="B264" s="19"/>
      <c r="C264" s="25"/>
      <c r="D264" s="14"/>
      <c r="E264" s="14"/>
      <c r="F264" s="14"/>
      <c r="G264" s="14"/>
      <c r="H264" s="14"/>
      <c r="I264" s="14"/>
      <c r="J264" s="14"/>
      <c r="K264" s="102"/>
      <c r="L264" s="102"/>
      <c r="M264" s="102"/>
      <c r="N264" s="18"/>
      <c r="O264" s="18"/>
      <c r="P264" s="51"/>
      <c r="Q264" s="16"/>
      <c r="R264" s="16"/>
      <c r="S264" s="16"/>
      <c r="T264" s="16"/>
      <c r="U264" s="16"/>
      <c r="V264" s="16"/>
      <c r="W264" s="35"/>
    </row>
    <row r="265" spans="1:23" ht="14.25" customHeight="1" hidden="1">
      <c r="A265" s="5" t="s">
        <v>43</v>
      </c>
      <c r="B265" s="19"/>
      <c r="C265" s="25"/>
      <c r="D265" s="30" t="str">
        <f>D$261</f>
        <v>11</v>
      </c>
      <c r="E265" s="30" t="str">
        <f>E262</f>
        <v>01</v>
      </c>
      <c r="I265" s="30" t="str">
        <f>I263</f>
        <v>102 00 00</v>
      </c>
      <c r="J265" s="30" t="s">
        <v>40</v>
      </c>
      <c r="K265" s="107"/>
      <c r="L265" s="107"/>
      <c r="M265" s="107"/>
      <c r="P265" s="51"/>
      <c r="Q265" s="16"/>
      <c r="R265" s="16"/>
      <c r="S265" s="16"/>
      <c r="T265" s="16"/>
      <c r="U265" s="16"/>
      <c r="V265" s="16"/>
      <c r="W265" s="35"/>
    </row>
    <row r="266" spans="1:23" ht="14.25" customHeight="1">
      <c r="A266" s="5" t="s">
        <v>131</v>
      </c>
      <c r="B266" s="19"/>
      <c r="C266" s="78" t="s">
        <v>206</v>
      </c>
      <c r="D266" s="30" t="s">
        <v>83</v>
      </c>
      <c r="E266" s="30" t="s">
        <v>14</v>
      </c>
      <c r="F266" s="30" t="s">
        <v>101</v>
      </c>
      <c r="G266" s="30" t="s">
        <v>105</v>
      </c>
      <c r="H266" s="30" t="s">
        <v>111</v>
      </c>
      <c r="I266" s="30" t="s">
        <v>115</v>
      </c>
      <c r="K266" s="107" t="str">
        <f>K267</f>
        <v>38</v>
      </c>
      <c r="L266" s="107" t="str">
        <f>L267</f>
        <v>13</v>
      </c>
      <c r="M266" s="107" t="str">
        <f>M267</f>
        <v>13</v>
      </c>
      <c r="P266" s="51"/>
      <c r="Q266" s="16"/>
      <c r="R266" s="16"/>
      <c r="S266" s="16"/>
      <c r="T266" s="16"/>
      <c r="U266" s="16"/>
      <c r="V266" s="16"/>
      <c r="W266" s="35"/>
    </row>
    <row r="267" spans="1:23" ht="14.25" customHeight="1">
      <c r="A267" s="5" t="s">
        <v>194</v>
      </c>
      <c r="B267" s="67"/>
      <c r="C267" s="78" t="s">
        <v>206</v>
      </c>
      <c r="D267" s="68" t="str">
        <f>D$261</f>
        <v>11</v>
      </c>
      <c r="E267" s="68" t="str">
        <f>E262</f>
        <v>01</v>
      </c>
      <c r="F267" s="68" t="s">
        <v>101</v>
      </c>
      <c r="G267" s="68" t="s">
        <v>105</v>
      </c>
      <c r="H267" s="68" t="s">
        <v>111</v>
      </c>
      <c r="I267" s="30" t="s">
        <v>126</v>
      </c>
      <c r="K267" s="108" t="str">
        <f>K269</f>
        <v>38</v>
      </c>
      <c r="L267" s="108" t="str">
        <f>L269</f>
        <v>13</v>
      </c>
      <c r="M267" s="108" t="str">
        <f>M269</f>
        <v>13</v>
      </c>
      <c r="N267" s="56"/>
      <c r="O267" s="56"/>
      <c r="P267" s="50"/>
      <c r="Q267" s="40"/>
      <c r="R267" s="40"/>
      <c r="S267" s="40"/>
      <c r="T267" s="40"/>
      <c r="U267" s="40"/>
      <c r="V267" s="40"/>
      <c r="W267" s="35"/>
    </row>
    <row r="268" spans="1:23" ht="14.25" customHeight="1">
      <c r="A268" s="5" t="s">
        <v>158</v>
      </c>
      <c r="B268" s="19"/>
      <c r="C268" s="25"/>
      <c r="N268" s="61"/>
      <c r="O268" s="61"/>
      <c r="P268" s="50"/>
      <c r="Q268" s="40"/>
      <c r="R268" s="40"/>
      <c r="S268" s="40"/>
      <c r="T268" s="40"/>
      <c r="U268" s="40"/>
      <c r="V268" s="40"/>
      <c r="W268" s="35"/>
    </row>
    <row r="269" spans="1:23" ht="14.25" customHeight="1">
      <c r="A269" s="5" t="s">
        <v>159</v>
      </c>
      <c r="B269" s="26"/>
      <c r="C269" s="78" t="s">
        <v>206</v>
      </c>
      <c r="D269" s="30" t="s">
        <v>83</v>
      </c>
      <c r="E269" s="32" t="s">
        <v>14</v>
      </c>
      <c r="F269" s="68" t="s">
        <v>101</v>
      </c>
      <c r="G269" s="68" t="s">
        <v>105</v>
      </c>
      <c r="H269" s="68" t="s">
        <v>111</v>
      </c>
      <c r="I269" s="30" t="s">
        <v>126</v>
      </c>
      <c r="J269" s="32" t="s">
        <v>161</v>
      </c>
      <c r="K269" s="32" t="s">
        <v>297</v>
      </c>
      <c r="L269" s="32" t="s">
        <v>82</v>
      </c>
      <c r="M269" s="32" t="s">
        <v>82</v>
      </c>
      <c r="N269" s="59"/>
      <c r="O269" s="59"/>
      <c r="P269" s="53"/>
      <c r="Q269" s="46"/>
      <c r="R269" s="46"/>
      <c r="S269" s="46"/>
      <c r="T269" s="46"/>
      <c r="U269" s="46"/>
      <c r="V269" s="46"/>
      <c r="W269" s="35"/>
    </row>
    <row r="270" spans="1:23" ht="14.25" customHeight="1" hidden="1">
      <c r="A270" s="27"/>
      <c r="B270" s="26"/>
      <c r="C270" s="79"/>
      <c r="E270" s="32"/>
      <c r="F270" s="32"/>
      <c r="G270" s="32"/>
      <c r="H270" s="32"/>
      <c r="I270" s="32"/>
      <c r="J270" s="32"/>
      <c r="K270" s="32"/>
      <c r="L270" s="32"/>
      <c r="M270" s="32"/>
      <c r="N270" s="59"/>
      <c r="O270" s="59"/>
      <c r="P270" s="53"/>
      <c r="Q270" s="46"/>
      <c r="R270" s="46"/>
      <c r="S270" s="46"/>
      <c r="T270" s="46"/>
      <c r="U270" s="46"/>
      <c r="V270" s="46"/>
      <c r="W270" s="35"/>
    </row>
    <row r="271" spans="1:23" ht="14.25" customHeight="1">
      <c r="A271" s="27"/>
      <c r="B271" s="26"/>
      <c r="C271" s="79"/>
      <c r="E271" s="32"/>
      <c r="F271" s="32"/>
      <c r="G271" s="32"/>
      <c r="H271" s="32"/>
      <c r="I271" s="32"/>
      <c r="J271" s="32"/>
      <c r="K271" s="32"/>
      <c r="L271" s="32"/>
      <c r="M271" s="32"/>
      <c r="N271" s="59"/>
      <c r="O271" s="59"/>
      <c r="P271" s="53"/>
      <c r="Q271" s="46"/>
      <c r="R271" s="46"/>
      <c r="S271" s="46"/>
      <c r="T271" s="46"/>
      <c r="U271" s="46"/>
      <c r="V271" s="46"/>
      <c r="W271" s="35"/>
    </row>
    <row r="272" spans="1:23" ht="14.25" customHeight="1">
      <c r="A272" s="97" t="s">
        <v>97</v>
      </c>
      <c r="C272" s="75"/>
      <c r="J272" s="14"/>
      <c r="K272" s="125">
        <f>K16+K74+K84+K132+K157+K206+K241+K255+K261</f>
        <v>14044.099999999999</v>
      </c>
      <c r="L272" s="125">
        <f>L16+L74+L84+L132+L157+L206+L241+L255+L261</f>
        <v>10912.5</v>
      </c>
      <c r="M272" s="125">
        <f>+M261+M255+M241+M206+M157+M132+M84+M74+M16</f>
        <v>11191.2</v>
      </c>
      <c r="N272" s="18" t="e">
        <f>N16+N83+#REF!+#REF!+#REF!+N206+N241+N261+#REF!+#REF!+N270</f>
        <v>#REF!</v>
      </c>
      <c r="O272" s="18" t="e">
        <f>O16+O83+#REF!+#REF!+#REF!+O206+O241+O261+#REF!+#REF!+O270</f>
        <v>#REF!</v>
      </c>
      <c r="P272" s="51"/>
      <c r="Q272" s="16"/>
      <c r="R272" s="16"/>
      <c r="S272" s="16"/>
      <c r="T272" s="16"/>
      <c r="U272" s="16"/>
      <c r="V272" s="16"/>
      <c r="W272" s="35"/>
    </row>
    <row r="273" spans="1:22" ht="0.75" customHeight="1">
      <c r="A273" s="12" t="s">
        <v>39</v>
      </c>
      <c r="N273" s="7"/>
      <c r="O273" s="7"/>
      <c r="P273" s="7"/>
      <c r="Q273" s="7"/>
      <c r="R273" s="7"/>
      <c r="S273" s="7"/>
      <c r="T273" s="7"/>
      <c r="U273" s="7"/>
      <c r="V273" s="7"/>
    </row>
    <row r="274" spans="9:13" ht="14.25" customHeight="1" hidden="1">
      <c r="I274" s="138"/>
      <c r="J274" s="138"/>
      <c r="K274" s="138"/>
      <c r="L274" s="138"/>
      <c r="M274" s="138"/>
    </row>
    <row r="275" spans="14:22" ht="14.25" customHeight="1">
      <c r="N275" s="29"/>
      <c r="O275" s="29"/>
      <c r="P275" s="29"/>
      <c r="Q275" s="29"/>
      <c r="R275" s="29"/>
      <c r="S275" s="29"/>
      <c r="T275" s="29"/>
      <c r="U275" s="29"/>
      <c r="V275" s="29"/>
    </row>
  </sheetData>
  <sheetProtection/>
  <mergeCells count="18">
    <mergeCell ref="I274:M274"/>
    <mergeCell ref="A10:M10"/>
    <mergeCell ref="A11:M11"/>
    <mergeCell ref="A13:A14"/>
    <mergeCell ref="C13:C14"/>
    <mergeCell ref="I13:I14"/>
    <mergeCell ref="F13:F14"/>
    <mergeCell ref="G13:G14"/>
    <mergeCell ref="H13:H14"/>
    <mergeCell ref="J1:M1"/>
    <mergeCell ref="A7:M7"/>
    <mergeCell ref="J6:M6"/>
    <mergeCell ref="A9:M9"/>
    <mergeCell ref="J13:J14"/>
    <mergeCell ref="E13:E14"/>
    <mergeCell ref="D13:D14"/>
    <mergeCell ref="I2:M5"/>
    <mergeCell ref="A8:M8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2017-02-20T13:23:40Z</cp:lastPrinted>
  <dcterms:created xsi:type="dcterms:W3CDTF">2002-10-24T07:52:32Z</dcterms:created>
  <dcterms:modified xsi:type="dcterms:W3CDTF">2017-12-11T08:03:24Z</dcterms:modified>
  <cp:category/>
  <cp:version/>
  <cp:contentType/>
  <cp:contentStatus/>
</cp:coreProperties>
</file>